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23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<sst xmlns="http://schemas.openxmlformats.org/spreadsheetml/2006/main" count="51" uniqueCount="44">
  <si>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FIELD NAME:</t>
  </si>
  <si>
    <t>Eff.</t>
  </si>
  <si>
    <t>in/day</t>
  </si>
  <si>
    <t>APPLY</t>
  </si>
  <si>
    <t>hr/wk</t>
  </si>
  <si>
    <t>in/wk</t>
  </si>
  <si>
    <t>______________________________</t>
  </si>
  <si>
    <t>CROP</t>
  </si>
  <si>
    <t>ET</t>
  </si>
  <si>
    <t>WEEK</t>
  </si>
  <si>
    <t>SOIL</t>
  </si>
  <si>
    <t>MOIST.</t>
  </si>
  <si>
    <t>DATES</t>
  </si>
  <si>
    <t>to/from</t>
  </si>
  <si>
    <t>#</t>
  </si>
  <si>
    <t>RAIN</t>
  </si>
  <si>
    <t xml:space="preserve">    FORECAST</t>
  </si>
  <si>
    <t xml:space="preserve">       ACTUAL</t>
  </si>
  <si>
    <t>DRIP EMITTERS</t>
  </si>
  <si>
    <t>gph</t>
  </si>
  <si>
    <t>feet</t>
  </si>
  <si>
    <t>TIME/</t>
  </si>
  <si>
    <t>ZONE</t>
  </si>
  <si>
    <t>DAYS PER WEEK</t>
  </si>
  <si>
    <t>HOURS PER DAY</t>
  </si>
  <si>
    <t>ZONE OPERATION TIME</t>
  </si>
  <si>
    <t>DRIP IRRIGATION</t>
  </si>
  <si>
    <t>da/wk</t>
  </si>
  <si>
    <t>hr/da</t>
  </si>
  <si>
    <r>
      <t>W</t>
    </r>
    <r>
      <rPr>
        <sz val="12"/>
        <rFont val="Arial"/>
        <family val="2"/>
      </rPr>
      <t xml:space="preserve">ASHINGTON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RRIGATION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CHEDULING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XPERT</t>
    </r>
  </si>
  <si>
    <t>Washington State University</t>
  </si>
  <si>
    <t xml:space="preserve">      TABLES</t>
  </si>
  <si>
    <t>IAREC. 24106 N. Bunn Road</t>
  </si>
  <si>
    <t xml:space="preserve">  Prosser, WA 99350-9687</t>
  </si>
  <si>
    <t>Brian G. Leib</t>
  </si>
  <si>
    <t>Step 1: Determine your crop ET and enter  the table on the left side.</t>
  </si>
  <si>
    <t>Step 2: Move one column to the right to determine the weekly application needed to replace expected water use.</t>
  </si>
  <si>
    <t>Step 3: Move up or down the Apply column to adjust for soil moisture monitoring.</t>
  </si>
  <si>
    <t>Step 4: Move one column to the right to obtain weekly operation time.</t>
  </si>
  <si>
    <t>Note 2: ? Flag unrealistic schedules that would require more than 24 hours of operation per day per zone.</t>
  </si>
  <si>
    <t>to prevent deep percolation.</t>
  </si>
  <si>
    <t>Note 1: Drip irrigation limits the volume of soil that can be wetted.  Therefore, frequent and light irrigation is needed</t>
  </si>
  <si>
    <t xml:space="preserve">Step 5: Move to the right to determine the number of days per week at the desired  hours per day (bottom of chart). </t>
  </si>
  <si>
    <t>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</si>
</sst>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2" fontId="3" fillId="0" borderId="24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workbookViewId="0" topLeftCell="A1">
      <selection activeCell="B10" sqref="B10"/>
    </sheetView>
  </sheetViews>
  <sheetFormatPr defaultColWidth="9.140625" defaultRowHeight="12.75"/>
  <cols>
    <col min="1" max="3" width="8.57421875" style="0" customWidth="1"/>
    <col min="4" max="15" width="5.421875" style="0" customWidth="1"/>
    <col min="16" max="16" width="8.57421875" style="0" customWidth="1"/>
  </cols>
  <sheetData>
    <row r="1" spans="1:11" ht="15" customHeight="1">
      <c r="A1" s="3" t="s">
        <v>29</v>
      </c>
      <c r="B1" s="1"/>
      <c r="C1" s="1"/>
      <c r="D1" s="1"/>
      <c r="E1" s="1"/>
      <c r="F1" s="1"/>
      <c r="G1" s="1"/>
      <c r="K1" t="s">
        <v>30</v>
      </c>
    </row>
    <row r="2" spans="1:11" ht="15" customHeight="1">
      <c r="A2" s="1"/>
      <c r="B2" s="1"/>
      <c r="C2" s="3" t="s">
        <v>31</v>
      </c>
      <c r="D2" s="1"/>
      <c r="E2" s="1"/>
      <c r="F2" s="1"/>
      <c r="G2" s="1"/>
      <c r="K2" t="s">
        <v>32</v>
      </c>
    </row>
    <row r="3" spans="1:11" ht="15" customHeight="1">
      <c r="A3" s="1"/>
      <c r="B3" s="1"/>
      <c r="C3" s="1"/>
      <c r="D3" s="1"/>
      <c r="E3" s="1"/>
      <c r="F3" s="1"/>
      <c r="G3" s="1"/>
      <c r="K3" t="s">
        <v>33</v>
      </c>
    </row>
    <row r="4" spans="1:12" ht="15" customHeight="1">
      <c r="A4" s="1"/>
      <c r="B4" s="1"/>
      <c r="C4" s="1"/>
      <c r="D4" s="1"/>
      <c r="E4" s="1"/>
      <c r="F4" s="1"/>
      <c r="G4" s="1"/>
      <c r="L4" t="s">
        <v>34</v>
      </c>
    </row>
    <row r="8" spans="1:10" ht="15.75" customHeight="1">
      <c r="A8" s="3" t="s">
        <v>18</v>
      </c>
      <c r="B8" s="3"/>
      <c r="C8" s="3"/>
      <c r="D8" s="3" t="s">
        <v>0</v>
      </c>
      <c r="E8" s="3"/>
      <c r="G8" s="3" t="s">
        <v>43</v>
      </c>
      <c r="H8" s="3"/>
      <c r="I8" s="3"/>
      <c r="J8" s="3"/>
    </row>
    <row r="9" spans="1:10" ht="15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ht="15.75" customHeight="1">
      <c r="A10" s="3"/>
      <c r="B10" s="42">
        <v>2</v>
      </c>
      <c r="C10" s="42" t="s">
        <v>19</v>
      </c>
      <c r="D10" s="42">
        <v>6</v>
      </c>
      <c r="E10" s="42" t="s">
        <v>20</v>
      </c>
      <c r="F10" s="43"/>
      <c r="G10" s="42">
        <v>6</v>
      </c>
      <c r="H10" s="42" t="s">
        <v>20</v>
      </c>
      <c r="I10" s="43"/>
      <c r="J10" s="44">
        <v>0.9</v>
      </c>
      <c r="K10" s="3" t="s">
        <v>1</v>
      </c>
    </row>
    <row r="11" spans="1:10" ht="15.75" customHeight="1">
      <c r="A11" s="3"/>
      <c r="B11" s="3"/>
      <c r="C11" s="3"/>
      <c r="D11" s="3"/>
      <c r="E11" s="3"/>
      <c r="F11" s="1"/>
      <c r="G11" s="5"/>
      <c r="H11" s="3"/>
      <c r="I11" s="3"/>
      <c r="J11" s="3"/>
    </row>
    <row r="12" spans="1:10" ht="15.75" customHeight="1">
      <c r="A12" s="2" t="s">
        <v>7</v>
      </c>
      <c r="B12" s="1"/>
      <c r="C12" s="2" t="s">
        <v>21</v>
      </c>
      <c r="D12" s="1"/>
      <c r="E12" s="1"/>
      <c r="F12" s="1"/>
      <c r="G12" s="1"/>
      <c r="H12" s="1"/>
      <c r="I12" s="1"/>
      <c r="J12" s="1"/>
    </row>
    <row r="13" spans="1:11" ht="15.75" customHeight="1">
      <c r="A13" s="2" t="s">
        <v>8</v>
      </c>
      <c r="B13" s="2" t="s">
        <v>3</v>
      </c>
      <c r="C13" s="2" t="s">
        <v>22</v>
      </c>
      <c r="D13" s="1"/>
      <c r="G13" s="1"/>
      <c r="H13" s="1"/>
      <c r="I13" s="2" t="s">
        <v>25</v>
      </c>
      <c r="J13" s="1"/>
      <c r="K13" s="1"/>
    </row>
    <row r="14" spans="1:11" ht="15.75" customHeight="1" thickBot="1">
      <c r="A14" s="2" t="s">
        <v>2</v>
      </c>
      <c r="B14" s="2" t="s">
        <v>5</v>
      </c>
      <c r="C14" s="2" t="s">
        <v>4</v>
      </c>
      <c r="D14" s="1"/>
      <c r="G14" s="1"/>
      <c r="H14" s="2"/>
      <c r="I14" s="2" t="s">
        <v>23</v>
      </c>
      <c r="J14" s="2"/>
      <c r="K14" s="1"/>
    </row>
    <row r="15" spans="1:15" ht="15.75" customHeight="1">
      <c r="A15" s="45">
        <v>0.02</v>
      </c>
      <c r="B15" s="35">
        <f>A15*7</f>
        <v>0.14</v>
      </c>
      <c r="C15" s="36">
        <f>IF((B15/(($B$10*96.3*$J$10)/(60*$D$10*$G$10)))&gt;168,"C",(B15/(($B$10*96.3*$J$10)/(60*$D$10*$G$10))))</f>
        <v>1.7445482866043616</v>
      </c>
      <c r="D15" s="6">
        <f>IF($C15&gt;7,"7?",$C15/D$35)</f>
        <v>1.7445482866043616</v>
      </c>
      <c r="E15" s="7">
        <f>IF($C15&gt;14,"7?",$C15/E$35)</f>
        <v>0.8722741433021808</v>
      </c>
      <c r="F15" s="7">
        <f>IF($C15&gt;21,"7?",$C15/F$35)</f>
        <v>0.5815160955347872</v>
      </c>
      <c r="G15" s="7">
        <f>IF($C15&gt;28,"7?",$C15/G$35)</f>
        <v>0.4361370716510904</v>
      </c>
      <c r="H15" s="7">
        <f>IF($C15&gt;35,"7?",$C15/H$35)</f>
        <v>0.3489096573208723</v>
      </c>
      <c r="I15" s="7">
        <f>IF($C15&gt;42,"7?",$C15/I$35)</f>
        <v>0.2907580477673936</v>
      </c>
      <c r="J15" s="7">
        <f>IF($C15&gt;49,"7?",$C15/J$35)</f>
        <v>0.24922118380062308</v>
      </c>
      <c r="K15" s="7">
        <f>IF($C15&gt;56,"7?",$C15/K$35)</f>
        <v>0.2180685358255452</v>
      </c>
      <c r="L15" s="7">
        <f>IF($C15&gt;63,"7?",$C15/L$35)</f>
        <v>0.19383869851159574</v>
      </c>
      <c r="M15" s="7">
        <f>IF($C15&gt;70,"7?",$C15/M$35)</f>
        <v>0.17445482866043616</v>
      </c>
      <c r="N15" s="7">
        <f>IF($C15&gt;77,"7?",$C15/N$35)</f>
        <v>0.15859529878221468</v>
      </c>
      <c r="O15" s="8">
        <f>IF($C15&gt;84,"7?",$C15/O$35)</f>
        <v>0.1453790238836968</v>
      </c>
    </row>
    <row r="16" spans="1:15" ht="15.75" customHeight="1">
      <c r="A16" s="46">
        <v>0.04</v>
      </c>
      <c r="B16" s="37">
        <f aca="true" t="shared" si="0" ref="B16:B34">A16*7</f>
        <v>0.28</v>
      </c>
      <c r="C16" s="38">
        <f aca="true" t="shared" si="1" ref="C16:C34">IF((B16/(($B$10*96.3*$J$10)/(60*$D$10*$G$10)))&gt;168,"C",(B16/(($B$10*96.3*$J$10)/(60*$D$10*$G$10))))</f>
        <v>3.489096573208723</v>
      </c>
      <c r="D16" s="9">
        <f aca="true" t="shared" si="2" ref="D16:D34">IF($C16&gt;7,"7?",$C16/D$35)</f>
        <v>3.489096573208723</v>
      </c>
      <c r="E16" s="10">
        <f aca="true" t="shared" si="3" ref="E16:E34">IF($C16&gt;14,"7?",$C16/E$35)</f>
        <v>1.7445482866043616</v>
      </c>
      <c r="F16" s="10">
        <f aca="true" t="shared" si="4" ref="F16:F34">IF($C16&gt;21,"7?",$C16/F$35)</f>
        <v>1.1630321910695745</v>
      </c>
      <c r="G16" s="10">
        <f aca="true" t="shared" si="5" ref="G16:G34">IF($C16&gt;28,"7?",$C16/G$35)</f>
        <v>0.8722741433021808</v>
      </c>
      <c r="H16" s="10">
        <f aca="true" t="shared" si="6" ref="H16:H34">IF($C16&gt;35,"7?",$C16/H$35)</f>
        <v>0.6978193146417446</v>
      </c>
      <c r="I16" s="10">
        <f aca="true" t="shared" si="7" ref="I16:I34">IF($C16&gt;42,"7?",$C16/I$35)</f>
        <v>0.5815160955347872</v>
      </c>
      <c r="J16" s="10">
        <f aca="true" t="shared" si="8" ref="J16:J34">IF($C16&gt;49,"7?",$C16/J$35)</f>
        <v>0.49844236760124616</v>
      </c>
      <c r="K16" s="10">
        <f aca="true" t="shared" si="9" ref="K16:K34">IF($C16&gt;56,"7?",$C16/K$35)</f>
        <v>0.4361370716510904</v>
      </c>
      <c r="L16" s="10">
        <f aca="true" t="shared" si="10" ref="L16:L34">IF($C16&gt;63,"7?",$C16/L$35)</f>
        <v>0.3876773970231915</v>
      </c>
      <c r="M16" s="10">
        <f aca="true" t="shared" si="11" ref="M16:M34">IF($C16&gt;70,"7?",$C16/M$35)</f>
        <v>0.3489096573208723</v>
      </c>
      <c r="N16" s="10">
        <f aca="true" t="shared" si="12" ref="N16:N34">IF($C16&gt;77,"7?",$C16/N$35)</f>
        <v>0.31719059756442936</v>
      </c>
      <c r="O16" s="11">
        <f aca="true" t="shared" si="13" ref="O16:O34">IF($C16&gt;84,"7?",$C16/O$35)</f>
        <v>0.2907580477673936</v>
      </c>
    </row>
    <row r="17" spans="1:15" ht="15.75" customHeight="1">
      <c r="A17" s="46">
        <v>0.06</v>
      </c>
      <c r="B17" s="37">
        <f t="shared" si="0"/>
        <v>0.42</v>
      </c>
      <c r="C17" s="38">
        <f t="shared" si="1"/>
        <v>5.233644859813084</v>
      </c>
      <c r="D17" s="9">
        <f t="shared" si="2"/>
        <v>5.233644859813084</v>
      </c>
      <c r="E17" s="10">
        <f t="shared" si="3"/>
        <v>2.616822429906542</v>
      </c>
      <c r="F17" s="10">
        <f t="shared" si="4"/>
        <v>1.7445482866043613</v>
      </c>
      <c r="G17" s="10">
        <f t="shared" si="5"/>
        <v>1.308411214953271</v>
      </c>
      <c r="H17" s="10">
        <f t="shared" si="6"/>
        <v>1.0467289719626167</v>
      </c>
      <c r="I17" s="10">
        <f t="shared" si="7"/>
        <v>0.8722741433021807</v>
      </c>
      <c r="J17" s="10">
        <f t="shared" si="8"/>
        <v>0.7476635514018691</v>
      </c>
      <c r="K17" s="10">
        <f t="shared" si="9"/>
        <v>0.6542056074766355</v>
      </c>
      <c r="L17" s="10">
        <f t="shared" si="10"/>
        <v>0.5815160955347871</v>
      </c>
      <c r="M17" s="10">
        <f t="shared" si="11"/>
        <v>0.5233644859813084</v>
      </c>
      <c r="N17" s="10">
        <f t="shared" si="12"/>
        <v>0.475785896346644</v>
      </c>
      <c r="O17" s="11">
        <f t="shared" si="13"/>
        <v>0.43613707165109034</v>
      </c>
    </row>
    <row r="18" spans="1:15" ht="15.75" customHeight="1">
      <c r="A18" s="46">
        <v>0.08</v>
      </c>
      <c r="B18" s="37">
        <f t="shared" si="0"/>
        <v>0.56</v>
      </c>
      <c r="C18" s="38">
        <f t="shared" si="1"/>
        <v>6.978193146417446</v>
      </c>
      <c r="D18" s="9">
        <f t="shared" si="2"/>
        <v>6.978193146417446</v>
      </c>
      <c r="E18" s="10">
        <f t="shared" si="3"/>
        <v>3.489096573208723</v>
      </c>
      <c r="F18" s="10">
        <f t="shared" si="4"/>
        <v>2.326064382139149</v>
      </c>
      <c r="G18" s="10">
        <f t="shared" si="5"/>
        <v>1.7445482866043616</v>
      </c>
      <c r="H18" s="10">
        <f t="shared" si="6"/>
        <v>1.3956386292834893</v>
      </c>
      <c r="I18" s="10">
        <f t="shared" si="7"/>
        <v>1.1630321910695745</v>
      </c>
      <c r="J18" s="10">
        <f t="shared" si="8"/>
        <v>0.9968847352024923</v>
      </c>
      <c r="K18" s="10">
        <f t="shared" si="9"/>
        <v>0.8722741433021808</v>
      </c>
      <c r="L18" s="10">
        <f t="shared" si="10"/>
        <v>0.775354794046383</v>
      </c>
      <c r="M18" s="10">
        <f t="shared" si="11"/>
        <v>0.6978193146417446</v>
      </c>
      <c r="N18" s="10">
        <f t="shared" si="12"/>
        <v>0.6343811951288587</v>
      </c>
      <c r="O18" s="11">
        <f t="shared" si="13"/>
        <v>0.5815160955347872</v>
      </c>
    </row>
    <row r="19" spans="1:15" ht="15.75" customHeight="1">
      <c r="A19" s="46">
        <v>0.1</v>
      </c>
      <c r="B19" s="37">
        <f t="shared" si="0"/>
        <v>0.7000000000000001</v>
      </c>
      <c r="C19" s="38">
        <f t="shared" si="1"/>
        <v>8.722741433021808</v>
      </c>
      <c r="D19" s="9" t="str">
        <f t="shared" si="2"/>
        <v>7?</v>
      </c>
      <c r="E19" s="10">
        <f t="shared" si="3"/>
        <v>4.361370716510904</v>
      </c>
      <c r="F19" s="10">
        <f t="shared" si="4"/>
        <v>2.907580477673936</v>
      </c>
      <c r="G19" s="10">
        <f t="shared" si="5"/>
        <v>2.180685358255452</v>
      </c>
      <c r="H19" s="10">
        <f t="shared" si="6"/>
        <v>1.7445482866043616</v>
      </c>
      <c r="I19" s="10">
        <f t="shared" si="7"/>
        <v>1.453790238836968</v>
      </c>
      <c r="J19" s="10">
        <f t="shared" si="8"/>
        <v>1.2461059190031154</v>
      </c>
      <c r="K19" s="10">
        <f t="shared" si="9"/>
        <v>1.090342679127726</v>
      </c>
      <c r="L19" s="10">
        <f t="shared" si="10"/>
        <v>0.9691934925579786</v>
      </c>
      <c r="M19" s="10">
        <f t="shared" si="11"/>
        <v>0.8722741433021808</v>
      </c>
      <c r="N19" s="10">
        <f t="shared" si="12"/>
        <v>0.7929764939110734</v>
      </c>
      <c r="O19" s="11">
        <f t="shared" si="13"/>
        <v>0.726895119418484</v>
      </c>
    </row>
    <row r="20" spans="1:15" ht="15.75" customHeight="1">
      <c r="A20" s="46">
        <v>0.12</v>
      </c>
      <c r="B20" s="37">
        <f t="shared" si="0"/>
        <v>0.84</v>
      </c>
      <c r="C20" s="38">
        <f t="shared" si="1"/>
        <v>10.467289719626168</v>
      </c>
      <c r="D20" s="9" t="str">
        <f t="shared" si="2"/>
        <v>7?</v>
      </c>
      <c r="E20" s="10">
        <f t="shared" si="3"/>
        <v>5.233644859813084</v>
      </c>
      <c r="F20" s="10">
        <f t="shared" si="4"/>
        <v>3.4890965732087227</v>
      </c>
      <c r="G20" s="10">
        <f t="shared" si="5"/>
        <v>2.616822429906542</v>
      </c>
      <c r="H20" s="10">
        <f t="shared" si="6"/>
        <v>2.0934579439252334</v>
      </c>
      <c r="I20" s="10">
        <f t="shared" si="7"/>
        <v>1.7445482866043613</v>
      </c>
      <c r="J20" s="10">
        <f t="shared" si="8"/>
        <v>1.4953271028037383</v>
      </c>
      <c r="K20" s="10">
        <f t="shared" si="9"/>
        <v>1.308411214953271</v>
      </c>
      <c r="L20" s="10">
        <f t="shared" si="10"/>
        <v>1.1630321910695742</v>
      </c>
      <c r="M20" s="10">
        <f t="shared" si="11"/>
        <v>1.0467289719626167</v>
      </c>
      <c r="N20" s="10">
        <f t="shared" si="12"/>
        <v>0.951571792693288</v>
      </c>
      <c r="O20" s="11">
        <f t="shared" si="13"/>
        <v>0.8722741433021807</v>
      </c>
    </row>
    <row r="21" spans="1:15" ht="15.75" customHeight="1">
      <c r="A21" s="46">
        <v>0.14</v>
      </c>
      <c r="B21" s="37">
        <f t="shared" si="0"/>
        <v>0.9800000000000001</v>
      </c>
      <c r="C21" s="38">
        <f t="shared" si="1"/>
        <v>12.211838006230531</v>
      </c>
      <c r="D21" s="9" t="str">
        <f t="shared" si="2"/>
        <v>7?</v>
      </c>
      <c r="E21" s="10">
        <f t="shared" si="3"/>
        <v>6.1059190031152655</v>
      </c>
      <c r="F21" s="10">
        <f t="shared" si="4"/>
        <v>4.07061266874351</v>
      </c>
      <c r="G21" s="10">
        <f t="shared" si="5"/>
        <v>3.0529595015576327</v>
      </c>
      <c r="H21" s="10">
        <f t="shared" si="6"/>
        <v>2.442367601246106</v>
      </c>
      <c r="I21" s="10">
        <f t="shared" si="7"/>
        <v>2.035306334371755</v>
      </c>
      <c r="J21" s="10">
        <f t="shared" si="8"/>
        <v>1.7445482866043616</v>
      </c>
      <c r="K21" s="10">
        <f t="shared" si="9"/>
        <v>1.5264797507788164</v>
      </c>
      <c r="L21" s="10">
        <f t="shared" si="10"/>
        <v>1.35687088958117</v>
      </c>
      <c r="M21" s="10">
        <f t="shared" si="11"/>
        <v>1.221183800623053</v>
      </c>
      <c r="N21" s="10">
        <f t="shared" si="12"/>
        <v>1.1101670914755029</v>
      </c>
      <c r="O21" s="11">
        <f t="shared" si="13"/>
        <v>1.0176531671858775</v>
      </c>
    </row>
    <row r="22" spans="1:15" ht="15.75" customHeight="1">
      <c r="A22" s="46">
        <v>0.16</v>
      </c>
      <c r="B22" s="37">
        <f t="shared" si="0"/>
        <v>1.12</v>
      </c>
      <c r="C22" s="38">
        <f t="shared" si="1"/>
        <v>13.956386292834893</v>
      </c>
      <c r="D22" s="9" t="str">
        <f t="shared" si="2"/>
        <v>7?</v>
      </c>
      <c r="E22" s="10">
        <f t="shared" si="3"/>
        <v>6.978193146417446</v>
      </c>
      <c r="F22" s="10">
        <f t="shared" si="4"/>
        <v>4.652128764278298</v>
      </c>
      <c r="G22" s="10">
        <f t="shared" si="5"/>
        <v>3.489096573208723</v>
      </c>
      <c r="H22" s="10">
        <f t="shared" si="6"/>
        <v>2.7912772585669785</v>
      </c>
      <c r="I22" s="10">
        <f t="shared" si="7"/>
        <v>2.326064382139149</v>
      </c>
      <c r="J22" s="10">
        <f t="shared" si="8"/>
        <v>1.9937694704049846</v>
      </c>
      <c r="K22" s="10">
        <f t="shared" si="9"/>
        <v>1.7445482866043616</v>
      </c>
      <c r="L22" s="10">
        <f t="shared" si="10"/>
        <v>1.550709588092766</v>
      </c>
      <c r="M22" s="10">
        <f t="shared" si="11"/>
        <v>1.3956386292834893</v>
      </c>
      <c r="N22" s="10">
        <f t="shared" si="12"/>
        <v>1.2687623902577174</v>
      </c>
      <c r="O22" s="11">
        <f t="shared" si="13"/>
        <v>1.1630321910695745</v>
      </c>
    </row>
    <row r="23" spans="1:15" ht="15.75" customHeight="1">
      <c r="A23" s="46">
        <v>0.18</v>
      </c>
      <c r="B23" s="37">
        <f t="shared" si="0"/>
        <v>1.26</v>
      </c>
      <c r="C23" s="38">
        <f t="shared" si="1"/>
        <v>15.700934579439252</v>
      </c>
      <c r="D23" s="9" t="str">
        <f t="shared" si="2"/>
        <v>7?</v>
      </c>
      <c r="E23" s="10" t="str">
        <f t="shared" si="3"/>
        <v>7?</v>
      </c>
      <c r="F23" s="10">
        <f t="shared" si="4"/>
        <v>5.233644859813084</v>
      </c>
      <c r="G23" s="10">
        <f t="shared" si="5"/>
        <v>3.925233644859813</v>
      </c>
      <c r="H23" s="10">
        <f t="shared" si="6"/>
        <v>3.1401869158878504</v>
      </c>
      <c r="I23" s="10">
        <f t="shared" si="7"/>
        <v>2.616822429906542</v>
      </c>
      <c r="J23" s="10">
        <f t="shared" si="8"/>
        <v>2.2429906542056073</v>
      </c>
      <c r="K23" s="10">
        <f t="shared" si="9"/>
        <v>1.9626168224299065</v>
      </c>
      <c r="L23" s="10">
        <f t="shared" si="10"/>
        <v>1.7445482866043613</v>
      </c>
      <c r="M23" s="10">
        <f t="shared" si="11"/>
        <v>1.5700934579439252</v>
      </c>
      <c r="N23" s="10">
        <f t="shared" si="12"/>
        <v>1.427357689039932</v>
      </c>
      <c r="O23" s="11">
        <f t="shared" si="13"/>
        <v>1.308411214953271</v>
      </c>
    </row>
    <row r="24" spans="1:15" ht="15.75" customHeight="1">
      <c r="A24" s="46">
        <v>0.2</v>
      </c>
      <c r="B24" s="37">
        <f t="shared" si="0"/>
        <v>1.4000000000000001</v>
      </c>
      <c r="C24" s="38">
        <f t="shared" si="1"/>
        <v>17.445482866043616</v>
      </c>
      <c r="D24" s="9" t="str">
        <f t="shared" si="2"/>
        <v>7?</v>
      </c>
      <c r="E24" s="10" t="str">
        <f t="shared" si="3"/>
        <v>7?</v>
      </c>
      <c r="F24" s="10">
        <f t="shared" si="4"/>
        <v>5.815160955347872</v>
      </c>
      <c r="G24" s="10">
        <f t="shared" si="5"/>
        <v>4.361370716510904</v>
      </c>
      <c r="H24" s="10">
        <f t="shared" si="6"/>
        <v>3.489096573208723</v>
      </c>
      <c r="I24" s="10">
        <f t="shared" si="7"/>
        <v>2.907580477673936</v>
      </c>
      <c r="J24" s="10">
        <f t="shared" si="8"/>
        <v>2.492211838006231</v>
      </c>
      <c r="K24" s="10">
        <f t="shared" si="9"/>
        <v>2.180685358255452</v>
      </c>
      <c r="L24" s="10">
        <f t="shared" si="10"/>
        <v>1.9383869851159572</v>
      </c>
      <c r="M24" s="10">
        <f t="shared" si="11"/>
        <v>1.7445482866043616</v>
      </c>
      <c r="N24" s="10">
        <f t="shared" si="12"/>
        <v>1.5859529878221468</v>
      </c>
      <c r="O24" s="11">
        <f t="shared" si="13"/>
        <v>1.453790238836968</v>
      </c>
    </row>
    <row r="25" spans="1:15" ht="15.75" customHeight="1">
      <c r="A25" s="46">
        <v>0.22</v>
      </c>
      <c r="B25" s="37">
        <f t="shared" si="0"/>
        <v>1.54</v>
      </c>
      <c r="C25" s="38">
        <f t="shared" si="1"/>
        <v>19.190031152647975</v>
      </c>
      <c r="D25" s="9" t="str">
        <f t="shared" si="2"/>
        <v>7?</v>
      </c>
      <c r="E25" s="10" t="str">
        <f t="shared" si="3"/>
        <v>7?</v>
      </c>
      <c r="F25" s="10">
        <f t="shared" si="4"/>
        <v>6.3966770508826585</v>
      </c>
      <c r="G25" s="10">
        <f t="shared" si="5"/>
        <v>4.797507788161994</v>
      </c>
      <c r="H25" s="10">
        <f t="shared" si="6"/>
        <v>3.838006230529595</v>
      </c>
      <c r="I25" s="10">
        <f t="shared" si="7"/>
        <v>3.1983385254413292</v>
      </c>
      <c r="J25" s="10">
        <f t="shared" si="8"/>
        <v>2.7414330218068534</v>
      </c>
      <c r="K25" s="10">
        <f t="shared" si="9"/>
        <v>2.398753894080997</v>
      </c>
      <c r="L25" s="10">
        <f t="shared" si="10"/>
        <v>2.132225683627553</v>
      </c>
      <c r="M25" s="10">
        <f t="shared" si="11"/>
        <v>1.9190031152647975</v>
      </c>
      <c r="N25" s="10">
        <f t="shared" si="12"/>
        <v>1.7445482866043613</v>
      </c>
      <c r="O25" s="11">
        <f t="shared" si="13"/>
        <v>1.5991692627206646</v>
      </c>
    </row>
    <row r="26" spans="1:15" ht="15.75" customHeight="1">
      <c r="A26" s="46">
        <v>0.24</v>
      </c>
      <c r="B26" s="37">
        <f t="shared" si="0"/>
        <v>1.68</v>
      </c>
      <c r="C26" s="38">
        <f t="shared" si="1"/>
        <v>20.934579439252335</v>
      </c>
      <c r="D26" s="9" t="str">
        <f t="shared" si="2"/>
        <v>7?</v>
      </c>
      <c r="E26" s="10" t="str">
        <f t="shared" si="3"/>
        <v>7?</v>
      </c>
      <c r="F26" s="10">
        <f t="shared" si="4"/>
        <v>6.978193146417445</v>
      </c>
      <c r="G26" s="10">
        <f t="shared" si="5"/>
        <v>5.233644859813084</v>
      </c>
      <c r="H26" s="10">
        <f t="shared" si="6"/>
        <v>4.186915887850467</v>
      </c>
      <c r="I26" s="10">
        <f t="shared" si="7"/>
        <v>3.4890965732087227</v>
      </c>
      <c r="J26" s="10">
        <f t="shared" si="8"/>
        <v>2.9906542056074765</v>
      </c>
      <c r="K26" s="10">
        <f t="shared" si="9"/>
        <v>2.616822429906542</v>
      </c>
      <c r="L26" s="10">
        <f t="shared" si="10"/>
        <v>2.3260643821391485</v>
      </c>
      <c r="M26" s="10">
        <f t="shared" si="11"/>
        <v>2.0934579439252334</v>
      </c>
      <c r="N26" s="10">
        <f t="shared" si="12"/>
        <v>1.903143585386576</v>
      </c>
      <c r="O26" s="11">
        <f t="shared" si="13"/>
        <v>1.7445482866043613</v>
      </c>
    </row>
    <row r="27" spans="1:15" ht="15.75" customHeight="1">
      <c r="A27" s="46">
        <v>0.26</v>
      </c>
      <c r="B27" s="37">
        <f t="shared" si="0"/>
        <v>1.82</v>
      </c>
      <c r="C27" s="38">
        <f t="shared" si="1"/>
        <v>22.6791277258567</v>
      </c>
      <c r="D27" s="9" t="str">
        <f t="shared" si="2"/>
        <v>7?</v>
      </c>
      <c r="E27" s="10" t="str">
        <f t="shared" si="3"/>
        <v>7?</v>
      </c>
      <c r="F27" s="10" t="str">
        <f t="shared" si="4"/>
        <v>7?</v>
      </c>
      <c r="G27" s="10">
        <f t="shared" si="5"/>
        <v>5.669781931464175</v>
      </c>
      <c r="H27" s="10">
        <f t="shared" si="6"/>
        <v>4.53582554517134</v>
      </c>
      <c r="I27" s="10">
        <f t="shared" si="7"/>
        <v>3.7798546209761166</v>
      </c>
      <c r="J27" s="10">
        <f t="shared" si="8"/>
        <v>3.2398753894080996</v>
      </c>
      <c r="K27" s="10">
        <f t="shared" si="9"/>
        <v>2.8348909657320873</v>
      </c>
      <c r="L27" s="10">
        <f t="shared" si="10"/>
        <v>2.519903080650744</v>
      </c>
      <c r="M27" s="10">
        <f t="shared" si="11"/>
        <v>2.26791277258567</v>
      </c>
      <c r="N27" s="10">
        <f t="shared" si="12"/>
        <v>2.0617388841687907</v>
      </c>
      <c r="O27" s="11">
        <f t="shared" si="13"/>
        <v>1.8899273104880583</v>
      </c>
    </row>
    <row r="28" spans="1:15" ht="15.75" customHeight="1">
      <c r="A28" s="46">
        <v>0.28</v>
      </c>
      <c r="B28" s="37">
        <f t="shared" si="0"/>
        <v>1.9600000000000002</v>
      </c>
      <c r="C28" s="38">
        <f t="shared" si="1"/>
        <v>24.423676012461062</v>
      </c>
      <c r="D28" s="9" t="str">
        <f t="shared" si="2"/>
        <v>7?</v>
      </c>
      <c r="E28" s="10" t="str">
        <f t="shared" si="3"/>
        <v>7?</v>
      </c>
      <c r="F28" s="10" t="str">
        <f t="shared" si="4"/>
        <v>7?</v>
      </c>
      <c r="G28" s="10">
        <f t="shared" si="5"/>
        <v>6.1059190031152655</v>
      </c>
      <c r="H28" s="10">
        <f t="shared" si="6"/>
        <v>4.884735202492212</v>
      </c>
      <c r="I28" s="10">
        <f t="shared" si="7"/>
        <v>4.07061266874351</v>
      </c>
      <c r="J28" s="10">
        <f t="shared" si="8"/>
        <v>3.489096573208723</v>
      </c>
      <c r="K28" s="10">
        <f t="shared" si="9"/>
        <v>3.0529595015576327</v>
      </c>
      <c r="L28" s="10">
        <f t="shared" si="10"/>
        <v>2.71374177916234</v>
      </c>
      <c r="M28" s="10">
        <f t="shared" si="11"/>
        <v>2.442367601246106</v>
      </c>
      <c r="N28" s="10">
        <f t="shared" si="12"/>
        <v>2.2203341829510057</v>
      </c>
      <c r="O28" s="11">
        <f t="shared" si="13"/>
        <v>2.035306334371755</v>
      </c>
    </row>
    <row r="29" spans="1:15" ht="15.75" customHeight="1">
      <c r="A29" s="46">
        <v>0.3</v>
      </c>
      <c r="B29" s="37">
        <f t="shared" si="0"/>
        <v>2.1</v>
      </c>
      <c r="C29" s="38">
        <f t="shared" si="1"/>
        <v>26.16822429906542</v>
      </c>
      <c r="D29" s="9" t="str">
        <f t="shared" si="2"/>
        <v>7?</v>
      </c>
      <c r="E29" s="10" t="str">
        <f t="shared" si="3"/>
        <v>7?</v>
      </c>
      <c r="F29" s="10" t="str">
        <f t="shared" si="4"/>
        <v>7?</v>
      </c>
      <c r="G29" s="10">
        <f t="shared" si="5"/>
        <v>6.542056074766355</v>
      </c>
      <c r="H29" s="10">
        <f t="shared" si="6"/>
        <v>5.233644859813085</v>
      </c>
      <c r="I29" s="10">
        <f t="shared" si="7"/>
        <v>4.361370716510904</v>
      </c>
      <c r="J29" s="10">
        <f t="shared" si="8"/>
        <v>3.7383177570093458</v>
      </c>
      <c r="K29" s="10">
        <f t="shared" si="9"/>
        <v>3.2710280373831777</v>
      </c>
      <c r="L29" s="10">
        <f t="shared" si="10"/>
        <v>2.907580477673936</v>
      </c>
      <c r="M29" s="10">
        <f t="shared" si="11"/>
        <v>2.6168224299065423</v>
      </c>
      <c r="N29" s="10">
        <f t="shared" si="12"/>
        <v>2.3789294817332203</v>
      </c>
      <c r="O29" s="11">
        <f t="shared" si="13"/>
        <v>2.180685358255452</v>
      </c>
    </row>
    <row r="30" spans="1:15" ht="15.75" customHeight="1">
      <c r="A30" s="46">
        <v>0.32</v>
      </c>
      <c r="B30" s="37">
        <f t="shared" si="0"/>
        <v>2.24</v>
      </c>
      <c r="C30" s="38">
        <f t="shared" si="1"/>
        <v>27.912772585669785</v>
      </c>
      <c r="D30" s="9" t="str">
        <f t="shared" si="2"/>
        <v>7?</v>
      </c>
      <c r="E30" s="10" t="str">
        <f t="shared" si="3"/>
        <v>7?</v>
      </c>
      <c r="F30" s="10" t="str">
        <f t="shared" si="4"/>
        <v>7?</v>
      </c>
      <c r="G30" s="10">
        <f t="shared" si="5"/>
        <v>6.978193146417446</v>
      </c>
      <c r="H30" s="10">
        <f t="shared" si="6"/>
        <v>5.582554517133957</v>
      </c>
      <c r="I30" s="10">
        <f t="shared" si="7"/>
        <v>4.652128764278298</v>
      </c>
      <c r="J30" s="10">
        <f t="shared" si="8"/>
        <v>3.9875389408099693</v>
      </c>
      <c r="K30" s="10">
        <f t="shared" si="9"/>
        <v>3.489096573208723</v>
      </c>
      <c r="L30" s="10">
        <f t="shared" si="10"/>
        <v>3.101419176185532</v>
      </c>
      <c r="M30" s="10">
        <f t="shared" si="11"/>
        <v>2.7912772585669785</v>
      </c>
      <c r="N30" s="10">
        <f t="shared" si="12"/>
        <v>2.537524780515435</v>
      </c>
      <c r="O30" s="11">
        <f t="shared" si="13"/>
        <v>2.326064382139149</v>
      </c>
    </row>
    <row r="31" spans="1:15" ht="15.75" customHeight="1">
      <c r="A31" s="46">
        <v>0.34</v>
      </c>
      <c r="B31" s="37">
        <f t="shared" si="0"/>
        <v>2.3800000000000003</v>
      </c>
      <c r="C31" s="38">
        <f t="shared" si="1"/>
        <v>29.65732087227415</v>
      </c>
      <c r="D31" s="9" t="str">
        <f t="shared" si="2"/>
        <v>7?</v>
      </c>
      <c r="E31" s="10" t="str">
        <f t="shared" si="3"/>
        <v>7?</v>
      </c>
      <c r="F31" s="10" t="str">
        <f t="shared" si="4"/>
        <v>7?</v>
      </c>
      <c r="G31" s="10" t="str">
        <f t="shared" si="5"/>
        <v>7?</v>
      </c>
      <c r="H31" s="10">
        <f t="shared" si="6"/>
        <v>5.931464174454829</v>
      </c>
      <c r="I31" s="10">
        <f t="shared" si="7"/>
        <v>4.942886812045692</v>
      </c>
      <c r="J31" s="10">
        <f t="shared" si="8"/>
        <v>4.236760124610592</v>
      </c>
      <c r="K31" s="10">
        <f t="shared" si="9"/>
        <v>3.7071651090342685</v>
      </c>
      <c r="L31" s="10">
        <f t="shared" si="10"/>
        <v>3.2952578746971275</v>
      </c>
      <c r="M31" s="10">
        <f t="shared" si="11"/>
        <v>2.9657320872274147</v>
      </c>
      <c r="N31" s="10">
        <f t="shared" si="12"/>
        <v>2.69612007929765</v>
      </c>
      <c r="O31" s="11">
        <f t="shared" si="13"/>
        <v>2.471443406022846</v>
      </c>
    </row>
    <row r="32" spans="1:15" ht="15.75" customHeight="1">
      <c r="A32" s="46">
        <v>0.36</v>
      </c>
      <c r="B32" s="37">
        <f t="shared" si="0"/>
        <v>2.52</v>
      </c>
      <c r="C32" s="38">
        <f t="shared" si="1"/>
        <v>31.401869158878505</v>
      </c>
      <c r="D32" s="9" t="str">
        <f t="shared" si="2"/>
        <v>7?</v>
      </c>
      <c r="E32" s="10" t="str">
        <f t="shared" si="3"/>
        <v>7?</v>
      </c>
      <c r="F32" s="10" t="str">
        <f t="shared" si="4"/>
        <v>7?</v>
      </c>
      <c r="G32" s="10" t="str">
        <f t="shared" si="5"/>
        <v>7?</v>
      </c>
      <c r="H32" s="10">
        <f t="shared" si="6"/>
        <v>6.280373831775701</v>
      </c>
      <c r="I32" s="10">
        <f t="shared" si="7"/>
        <v>5.233644859813084</v>
      </c>
      <c r="J32" s="10">
        <f t="shared" si="8"/>
        <v>4.485981308411215</v>
      </c>
      <c r="K32" s="10">
        <f t="shared" si="9"/>
        <v>3.925233644859813</v>
      </c>
      <c r="L32" s="10">
        <f t="shared" si="10"/>
        <v>3.4890965732087227</v>
      </c>
      <c r="M32" s="10">
        <f t="shared" si="11"/>
        <v>3.1401869158878504</v>
      </c>
      <c r="N32" s="10">
        <f t="shared" si="12"/>
        <v>2.854715378079864</v>
      </c>
      <c r="O32" s="11">
        <f t="shared" si="13"/>
        <v>2.616822429906542</v>
      </c>
    </row>
    <row r="33" spans="1:15" ht="15.75" customHeight="1">
      <c r="A33" s="46">
        <v>0.38</v>
      </c>
      <c r="B33" s="37">
        <f t="shared" si="0"/>
        <v>2.66</v>
      </c>
      <c r="C33" s="38">
        <f t="shared" si="1"/>
        <v>33.14641744548287</v>
      </c>
      <c r="D33" s="9" t="str">
        <f t="shared" si="2"/>
        <v>7?</v>
      </c>
      <c r="E33" s="10" t="str">
        <f t="shared" si="3"/>
        <v>7?</v>
      </c>
      <c r="F33" s="10" t="str">
        <f t="shared" si="4"/>
        <v>7?</v>
      </c>
      <c r="G33" s="10" t="str">
        <f t="shared" si="5"/>
        <v>7?</v>
      </c>
      <c r="H33" s="10">
        <f t="shared" si="6"/>
        <v>6.629283489096574</v>
      </c>
      <c r="I33" s="10">
        <f t="shared" si="7"/>
        <v>5.524402907580478</v>
      </c>
      <c r="J33" s="10">
        <f t="shared" si="8"/>
        <v>4.7352024922118385</v>
      </c>
      <c r="K33" s="10">
        <f t="shared" si="9"/>
        <v>4.1433021806853585</v>
      </c>
      <c r="L33" s="10">
        <f t="shared" si="10"/>
        <v>3.6829352717203188</v>
      </c>
      <c r="M33" s="10">
        <f t="shared" si="11"/>
        <v>3.314641744548287</v>
      </c>
      <c r="N33" s="10">
        <f t="shared" si="12"/>
        <v>3.013310676862079</v>
      </c>
      <c r="O33" s="11">
        <f t="shared" si="13"/>
        <v>2.762201453790239</v>
      </c>
    </row>
    <row r="34" spans="1:15" ht="15.75" customHeight="1" thickBot="1">
      <c r="A34" s="47">
        <v>0.4</v>
      </c>
      <c r="B34" s="39">
        <f t="shared" si="0"/>
        <v>2.8000000000000003</v>
      </c>
      <c r="C34" s="40">
        <f t="shared" si="1"/>
        <v>34.89096573208723</v>
      </c>
      <c r="D34" s="12" t="str">
        <f t="shared" si="2"/>
        <v>7?</v>
      </c>
      <c r="E34" s="13" t="str">
        <f t="shared" si="3"/>
        <v>7?</v>
      </c>
      <c r="F34" s="13" t="str">
        <f t="shared" si="4"/>
        <v>7?</v>
      </c>
      <c r="G34" s="13" t="str">
        <f t="shared" si="5"/>
        <v>7?</v>
      </c>
      <c r="H34" s="13">
        <f t="shared" si="6"/>
        <v>6.978193146417446</v>
      </c>
      <c r="I34" s="13">
        <f t="shared" si="7"/>
        <v>5.815160955347872</v>
      </c>
      <c r="J34" s="13">
        <f t="shared" si="8"/>
        <v>4.984423676012462</v>
      </c>
      <c r="K34" s="13">
        <f t="shared" si="9"/>
        <v>4.361370716510904</v>
      </c>
      <c r="L34" s="13">
        <f t="shared" si="10"/>
        <v>3.8767739702319144</v>
      </c>
      <c r="M34" s="13">
        <f t="shared" si="11"/>
        <v>3.489096573208723</v>
      </c>
      <c r="N34" s="13">
        <f t="shared" si="12"/>
        <v>3.1719059756442936</v>
      </c>
      <c r="O34" s="14">
        <f t="shared" si="13"/>
        <v>2.907580477673936</v>
      </c>
    </row>
    <row r="35" spans="1:15" ht="15.75" customHeight="1">
      <c r="A35" s="1"/>
      <c r="B35" s="1"/>
      <c r="C35" s="1"/>
      <c r="D35" s="48">
        <v>1</v>
      </c>
      <c r="E35" s="48">
        <v>2</v>
      </c>
      <c r="F35" s="48">
        <v>3</v>
      </c>
      <c r="G35" s="48">
        <v>4</v>
      </c>
      <c r="H35" s="48">
        <v>5</v>
      </c>
      <c r="I35" s="48">
        <v>6</v>
      </c>
      <c r="J35" s="48">
        <v>7</v>
      </c>
      <c r="K35" s="48">
        <v>8</v>
      </c>
      <c r="L35" s="48">
        <v>9</v>
      </c>
      <c r="M35" s="48">
        <v>10</v>
      </c>
      <c r="N35" s="48">
        <v>11</v>
      </c>
      <c r="O35" s="48">
        <v>12</v>
      </c>
    </row>
    <row r="36" spans="1:10" ht="15.75" customHeight="1">
      <c r="A36" s="1"/>
      <c r="B36" s="1"/>
      <c r="C36" s="1"/>
      <c r="D36" s="2"/>
      <c r="E36" s="2"/>
      <c r="H36" s="1"/>
      <c r="I36" s="2" t="s">
        <v>24</v>
      </c>
      <c r="J36" s="1"/>
    </row>
    <row r="37" spans="1:10" ht="15">
      <c r="A37" s="2"/>
      <c r="B37" s="2"/>
      <c r="C37" s="2"/>
      <c r="D37" s="2"/>
      <c r="E37" s="2"/>
      <c r="I37" s="2"/>
      <c r="J37" s="2"/>
    </row>
    <row r="38" spans="1:9" ht="15">
      <c r="A38" s="41" t="s">
        <v>35</v>
      </c>
      <c r="B38" s="1"/>
      <c r="C38" s="1"/>
      <c r="D38" s="2"/>
      <c r="E38" s="2"/>
      <c r="F38" s="2"/>
      <c r="G38" s="1"/>
      <c r="H38" s="2"/>
      <c r="I38" s="1"/>
    </row>
    <row r="39" spans="1:9" ht="12">
      <c r="A39" s="41" t="s">
        <v>36</v>
      </c>
      <c r="B39" s="1"/>
      <c r="C39" s="1"/>
      <c r="D39" s="1"/>
      <c r="E39" s="1"/>
      <c r="F39" s="1"/>
      <c r="G39" s="1"/>
      <c r="H39" s="1"/>
      <c r="I39" s="1"/>
    </row>
    <row r="40" spans="1:9" ht="12">
      <c r="A40" s="41" t="s">
        <v>37</v>
      </c>
      <c r="B40" s="1"/>
      <c r="C40" s="1"/>
      <c r="D40" s="1"/>
      <c r="E40" s="1"/>
      <c r="F40" s="1"/>
      <c r="G40" s="1"/>
      <c r="H40" s="1"/>
      <c r="I40" s="1"/>
    </row>
    <row r="41" spans="1:9" ht="12">
      <c r="A41" s="41" t="s">
        <v>38</v>
      </c>
      <c r="B41" s="1"/>
      <c r="C41" s="1"/>
      <c r="D41" s="1"/>
      <c r="E41" s="1"/>
      <c r="F41" s="1"/>
      <c r="G41" s="1"/>
      <c r="H41" s="1"/>
      <c r="I41" s="1"/>
    </row>
    <row r="42" spans="1:9" ht="12">
      <c r="A42" s="41" t="s">
        <v>42</v>
      </c>
      <c r="B42" s="1"/>
      <c r="C42" s="1"/>
      <c r="D42" s="1"/>
      <c r="E42" s="1"/>
      <c r="F42" s="1"/>
      <c r="G42" s="1"/>
      <c r="H42" s="1"/>
      <c r="I42" s="1"/>
    </row>
    <row r="43" spans="1:10" ht="1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">
      <c r="A44" s="41" t="s">
        <v>41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2">
      <c r="A45" s="1"/>
      <c r="B45" s="41" t="s">
        <v>40</v>
      </c>
      <c r="C45" s="1"/>
      <c r="D45" s="1"/>
      <c r="E45" s="1"/>
      <c r="F45" s="1"/>
      <c r="G45" s="1"/>
      <c r="H45" s="1"/>
      <c r="I45" s="1"/>
      <c r="J45" s="1"/>
    </row>
    <row r="46" spans="1:10" ht="12">
      <c r="A46" s="41" t="s">
        <v>39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sheetProtection password="CC70" sheet="1" objects="1" scenarios="1"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10" ht="15">
      <c r="A1" s="3" t="s">
        <v>26</v>
      </c>
      <c r="B1" s="3"/>
      <c r="C1" s="3"/>
      <c r="D1" s="3" t="s">
        <v>0</v>
      </c>
      <c r="E1" s="3"/>
      <c r="F1" s="3" t="s">
        <v>6</v>
      </c>
      <c r="H1" s="3"/>
      <c r="I1" s="3"/>
      <c r="J1" s="3"/>
    </row>
    <row r="2" ht="12.75" thickBot="1"/>
    <row r="3" spans="1:10" ht="18" customHeight="1">
      <c r="A3" s="15" t="s">
        <v>9</v>
      </c>
      <c r="B3" s="15" t="s">
        <v>12</v>
      </c>
      <c r="C3" s="15" t="s">
        <v>7</v>
      </c>
      <c r="D3" s="15" t="s">
        <v>10</v>
      </c>
      <c r="E3" s="16"/>
      <c r="F3" s="17" t="s">
        <v>16</v>
      </c>
      <c r="G3" s="18"/>
      <c r="H3" s="17" t="s">
        <v>17</v>
      </c>
      <c r="I3" s="18"/>
      <c r="J3" s="19"/>
    </row>
    <row r="4" spans="1:10" ht="18" customHeight="1" thickBot="1">
      <c r="A4" s="20" t="s">
        <v>14</v>
      </c>
      <c r="B4" s="21" t="s">
        <v>13</v>
      </c>
      <c r="C4" s="21" t="s">
        <v>8</v>
      </c>
      <c r="D4" s="21" t="s">
        <v>11</v>
      </c>
      <c r="E4" s="21" t="s">
        <v>3</v>
      </c>
      <c r="F4" s="22" t="s">
        <v>27</v>
      </c>
      <c r="G4" s="23" t="s">
        <v>28</v>
      </c>
      <c r="H4" s="22" t="s">
        <v>27</v>
      </c>
      <c r="I4" s="23" t="s">
        <v>28</v>
      </c>
      <c r="J4" s="23" t="s">
        <v>15</v>
      </c>
    </row>
    <row r="5" spans="1:10" ht="18" customHeight="1">
      <c r="A5" s="24">
        <v>1</v>
      </c>
      <c r="B5" s="25"/>
      <c r="C5" s="25"/>
      <c r="D5" s="25"/>
      <c r="E5" s="25"/>
      <c r="F5" s="26"/>
      <c r="G5" s="27"/>
      <c r="H5" s="26"/>
      <c r="I5" s="27"/>
      <c r="J5" s="28"/>
    </row>
    <row r="6" spans="1:10" ht="18" customHeight="1">
      <c r="A6" s="29">
        <v>2</v>
      </c>
      <c r="B6" s="30"/>
      <c r="C6" s="30"/>
      <c r="D6" s="30"/>
      <c r="E6" s="31"/>
      <c r="F6" s="31"/>
      <c r="G6" s="32"/>
      <c r="H6" s="31"/>
      <c r="I6" s="32"/>
      <c r="J6" s="32"/>
    </row>
    <row r="7" spans="1:10" ht="18" customHeight="1">
      <c r="A7" s="29">
        <v>3</v>
      </c>
      <c r="B7" s="30"/>
      <c r="C7" s="30"/>
      <c r="D7" s="30"/>
      <c r="E7" s="30"/>
      <c r="F7" s="33"/>
      <c r="G7" s="34"/>
      <c r="H7" s="33"/>
      <c r="I7" s="34"/>
      <c r="J7" s="32"/>
    </row>
    <row r="8" spans="1:10" ht="18" customHeight="1">
      <c r="A8" s="29">
        <v>4</v>
      </c>
      <c r="B8" s="30"/>
      <c r="C8" s="30"/>
      <c r="D8" s="30"/>
      <c r="E8" s="31"/>
      <c r="F8" s="31"/>
      <c r="G8" s="32"/>
      <c r="H8" s="31"/>
      <c r="I8" s="32"/>
      <c r="J8" s="32"/>
    </row>
    <row r="9" spans="1:10" ht="18" customHeight="1">
      <c r="A9" s="29">
        <v>5</v>
      </c>
      <c r="B9" s="30"/>
      <c r="C9" s="30"/>
      <c r="D9" s="30"/>
      <c r="E9" s="30"/>
      <c r="F9" s="33"/>
      <c r="G9" s="34"/>
      <c r="H9" s="33"/>
      <c r="I9" s="34"/>
      <c r="J9" s="32"/>
    </row>
    <row r="10" spans="1:10" ht="18" customHeight="1">
      <c r="A10" s="29">
        <v>6</v>
      </c>
      <c r="B10" s="30"/>
      <c r="C10" s="30"/>
      <c r="D10" s="30"/>
      <c r="E10" s="31"/>
      <c r="F10" s="31"/>
      <c r="G10" s="32"/>
      <c r="H10" s="31"/>
      <c r="I10" s="32"/>
      <c r="J10" s="32"/>
    </row>
    <row r="11" spans="1:10" ht="18" customHeight="1">
      <c r="A11" s="29">
        <v>7</v>
      </c>
      <c r="B11" s="30"/>
      <c r="C11" s="30"/>
      <c r="D11" s="30"/>
      <c r="E11" s="30"/>
      <c r="F11" s="33"/>
      <c r="G11" s="34"/>
      <c r="H11" s="33"/>
      <c r="I11" s="34"/>
      <c r="J11" s="32"/>
    </row>
    <row r="12" spans="1:10" ht="18" customHeight="1">
      <c r="A12" s="29">
        <v>8</v>
      </c>
      <c r="B12" s="30"/>
      <c r="C12" s="30"/>
      <c r="D12" s="30"/>
      <c r="E12" s="31"/>
      <c r="F12" s="31"/>
      <c r="G12" s="32"/>
      <c r="H12" s="31"/>
      <c r="I12" s="32"/>
      <c r="J12" s="32"/>
    </row>
    <row r="13" spans="1:10" ht="18" customHeight="1">
      <c r="A13" s="29">
        <v>9</v>
      </c>
      <c r="B13" s="30"/>
      <c r="C13" s="30"/>
      <c r="D13" s="30"/>
      <c r="E13" s="30"/>
      <c r="F13" s="33"/>
      <c r="G13" s="34"/>
      <c r="H13" s="33"/>
      <c r="I13" s="34"/>
      <c r="J13" s="32"/>
    </row>
    <row r="14" spans="1:10" ht="18" customHeight="1">
      <c r="A14" s="29">
        <v>10</v>
      </c>
      <c r="B14" s="30"/>
      <c r="C14" s="30"/>
      <c r="D14" s="30"/>
      <c r="E14" s="31"/>
      <c r="F14" s="31"/>
      <c r="G14" s="32"/>
      <c r="H14" s="31"/>
      <c r="I14" s="32"/>
      <c r="J14" s="32"/>
    </row>
    <row r="15" spans="1:10" ht="18" customHeight="1">
      <c r="A15" s="29">
        <v>11</v>
      </c>
      <c r="B15" s="30"/>
      <c r="C15" s="30"/>
      <c r="D15" s="30"/>
      <c r="E15" s="30"/>
      <c r="F15" s="33"/>
      <c r="G15" s="34"/>
      <c r="H15" s="33"/>
      <c r="I15" s="34"/>
      <c r="J15" s="32"/>
    </row>
    <row r="16" spans="1:10" ht="18" customHeight="1">
      <c r="A16" s="29">
        <v>12</v>
      </c>
      <c r="B16" s="30"/>
      <c r="C16" s="30"/>
      <c r="D16" s="30"/>
      <c r="E16" s="31"/>
      <c r="F16" s="31"/>
      <c r="G16" s="32"/>
      <c r="H16" s="31"/>
      <c r="I16" s="32"/>
      <c r="J16" s="32"/>
    </row>
    <row r="17" spans="1:10" ht="18" customHeight="1">
      <c r="A17" s="29">
        <v>13</v>
      </c>
      <c r="B17" s="30"/>
      <c r="C17" s="30"/>
      <c r="D17" s="30"/>
      <c r="E17" s="30"/>
      <c r="F17" s="33"/>
      <c r="G17" s="34"/>
      <c r="H17" s="33"/>
      <c r="I17" s="34"/>
      <c r="J17" s="32"/>
    </row>
    <row r="18" spans="1:10" ht="18" customHeight="1">
      <c r="A18" s="29">
        <v>14</v>
      </c>
      <c r="B18" s="30"/>
      <c r="C18" s="30"/>
      <c r="D18" s="30"/>
      <c r="E18" s="31"/>
      <c r="F18" s="31"/>
      <c r="G18" s="32"/>
      <c r="H18" s="31"/>
      <c r="I18" s="32"/>
      <c r="J18" s="32"/>
    </row>
    <row r="19" spans="1:10" ht="18" customHeight="1">
      <c r="A19" s="29">
        <v>15</v>
      </c>
      <c r="B19" s="30"/>
      <c r="C19" s="30"/>
      <c r="D19" s="30"/>
      <c r="E19" s="30"/>
      <c r="F19" s="33"/>
      <c r="G19" s="34"/>
      <c r="H19" s="33"/>
      <c r="I19" s="34"/>
      <c r="J19" s="32"/>
    </row>
    <row r="20" spans="1:10" ht="18" customHeight="1">
      <c r="A20" s="29">
        <v>16</v>
      </c>
      <c r="B20" s="30"/>
      <c r="C20" s="30"/>
      <c r="D20" s="30"/>
      <c r="E20" s="31"/>
      <c r="F20" s="31"/>
      <c r="G20" s="32"/>
      <c r="H20" s="31"/>
      <c r="I20" s="32"/>
      <c r="J20" s="32"/>
    </row>
    <row r="21" spans="1:10" ht="18" customHeight="1">
      <c r="A21" s="29">
        <v>17</v>
      </c>
      <c r="B21" s="30"/>
      <c r="C21" s="30"/>
      <c r="D21" s="30"/>
      <c r="E21" s="30"/>
      <c r="F21" s="33"/>
      <c r="G21" s="34"/>
      <c r="H21" s="33"/>
      <c r="I21" s="34"/>
      <c r="J21" s="32"/>
    </row>
    <row r="22" spans="1:10" ht="18" customHeight="1">
      <c r="A22" s="29">
        <v>18</v>
      </c>
      <c r="B22" s="30"/>
      <c r="C22" s="30"/>
      <c r="D22" s="30"/>
      <c r="E22" s="31"/>
      <c r="F22" s="31"/>
      <c r="G22" s="32"/>
      <c r="H22" s="31"/>
      <c r="I22" s="32"/>
      <c r="J22" s="32"/>
    </row>
    <row r="23" spans="1:10" ht="18" customHeight="1">
      <c r="A23" s="29">
        <v>19</v>
      </c>
      <c r="B23" s="30"/>
      <c r="C23" s="30"/>
      <c r="D23" s="30"/>
      <c r="E23" s="30"/>
      <c r="F23" s="33"/>
      <c r="G23" s="34"/>
      <c r="H23" s="33"/>
      <c r="I23" s="34"/>
      <c r="J23" s="32"/>
    </row>
    <row r="24" spans="1:10" ht="18" customHeight="1">
      <c r="A24" s="29">
        <v>20</v>
      </c>
      <c r="B24" s="30"/>
      <c r="C24" s="30"/>
      <c r="D24" s="30"/>
      <c r="E24" s="31"/>
      <c r="F24" s="31"/>
      <c r="G24" s="32"/>
      <c r="H24" s="31"/>
      <c r="I24" s="32"/>
      <c r="J24" s="32"/>
    </row>
    <row r="25" spans="1:10" ht="18" customHeight="1">
      <c r="A25" s="29">
        <v>21</v>
      </c>
      <c r="B25" s="30"/>
      <c r="C25" s="30"/>
      <c r="D25" s="30"/>
      <c r="E25" s="30"/>
      <c r="F25" s="33"/>
      <c r="G25" s="34"/>
      <c r="H25" s="33"/>
      <c r="I25" s="34"/>
      <c r="J25" s="32"/>
    </row>
    <row r="26" spans="1:10" ht="18" customHeight="1">
      <c r="A26" s="29">
        <v>22</v>
      </c>
      <c r="B26" s="30"/>
      <c r="C26" s="30"/>
      <c r="D26" s="30"/>
      <c r="E26" s="31"/>
      <c r="F26" s="31"/>
      <c r="G26" s="32"/>
      <c r="H26" s="31"/>
      <c r="I26" s="32"/>
      <c r="J26" s="32"/>
    </row>
    <row r="27" spans="1:10" ht="18" customHeight="1">
      <c r="A27" s="29">
        <v>23</v>
      </c>
      <c r="B27" s="30"/>
      <c r="C27" s="30"/>
      <c r="D27" s="30"/>
      <c r="E27" s="30"/>
      <c r="F27" s="33"/>
      <c r="G27" s="34"/>
      <c r="H27" s="33"/>
      <c r="I27" s="34"/>
      <c r="J27" s="32"/>
    </row>
    <row r="28" spans="1:10" ht="18" customHeight="1">
      <c r="A28" s="29">
        <v>24</v>
      </c>
      <c r="B28" s="30"/>
      <c r="C28" s="30"/>
      <c r="D28" s="30"/>
      <c r="E28" s="31"/>
      <c r="F28" s="31"/>
      <c r="G28" s="32"/>
      <c r="H28" s="31"/>
      <c r="I28" s="32"/>
      <c r="J28" s="32"/>
    </row>
    <row r="29" spans="1:10" ht="18" customHeight="1">
      <c r="A29" s="29">
        <v>25</v>
      </c>
      <c r="B29" s="30"/>
      <c r="C29" s="30"/>
      <c r="D29" s="30"/>
      <c r="E29" s="30"/>
      <c r="F29" s="33"/>
      <c r="G29" s="34"/>
      <c r="H29" s="33"/>
      <c r="I29" s="34"/>
      <c r="J29" s="32"/>
    </row>
    <row r="30" spans="1:10" ht="18" customHeight="1">
      <c r="A30" s="29">
        <v>26</v>
      </c>
      <c r="B30" s="30"/>
      <c r="C30" s="30"/>
      <c r="D30" s="30"/>
      <c r="E30" s="31"/>
      <c r="F30" s="31"/>
      <c r="G30" s="32"/>
      <c r="H30" s="31"/>
      <c r="I30" s="32"/>
      <c r="J30" s="32"/>
    </row>
    <row r="31" spans="1:10" ht="18" customHeight="1">
      <c r="A31" s="29">
        <v>27</v>
      </c>
      <c r="B31" s="30"/>
      <c r="C31" s="30"/>
      <c r="D31" s="30"/>
      <c r="E31" s="30"/>
      <c r="F31" s="33"/>
      <c r="G31" s="34"/>
      <c r="H31" s="33"/>
      <c r="I31" s="34"/>
      <c r="J31" s="32"/>
    </row>
    <row r="32" spans="1:10" ht="18" customHeight="1">
      <c r="A32" s="29">
        <v>28</v>
      </c>
      <c r="B32" s="30"/>
      <c r="C32" s="30"/>
      <c r="D32" s="30"/>
      <c r="E32" s="31"/>
      <c r="F32" s="31"/>
      <c r="G32" s="32"/>
      <c r="H32" s="31"/>
      <c r="I32" s="32"/>
      <c r="J32" s="32"/>
    </row>
    <row r="33" spans="1:10" ht="15">
      <c r="A33" s="29">
        <v>29</v>
      </c>
      <c r="B33" s="30"/>
      <c r="C33" s="30"/>
      <c r="D33" s="30"/>
      <c r="E33" s="30"/>
      <c r="F33" s="33"/>
      <c r="G33" s="34"/>
      <c r="H33" s="33"/>
      <c r="I33" s="34"/>
      <c r="J33" s="32"/>
    </row>
    <row r="34" spans="1:10" ht="15">
      <c r="A34" s="29">
        <v>30</v>
      </c>
      <c r="B34" s="30"/>
      <c r="C34" s="30"/>
      <c r="D34" s="30"/>
      <c r="E34" s="31"/>
      <c r="F34" s="31"/>
      <c r="G34" s="32"/>
      <c r="H34" s="31"/>
      <c r="I34" s="32"/>
      <c r="J34" s="32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G. Leib</dc:creator>
  <cp:keywords/>
  <dc:description/>
  <cp:lastModifiedBy>Brian G. Leib</cp:lastModifiedBy>
  <cp:lastPrinted>1999-05-28T18:28:00Z</cp:lastPrinted>
  <dcterms:created xsi:type="dcterms:W3CDTF">1999-03-17T19:57:42Z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