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0" windowWidth="12230" windowHeight="8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<sst xmlns="http://schemas.openxmlformats.org/spreadsheetml/2006/main" count="50" uniqueCount="44">
  <si>
    <t>FIELD NAME:</t>
  </si>
  <si>
    <t>Eff.</t>
  </si>
  <si>
    <t>in/day</t>
  </si>
  <si>
    <t>APPLY</t>
  </si>
  <si>
    <t>hr/wk</t>
  </si>
  <si>
    <t>in/wk</t>
  </si>
  <si>
    <t>______________________________</t>
  </si>
  <si>
    <t>CROP</t>
  </si>
  <si>
    <t>ET</t>
  </si>
  <si>
    <t>WEEK</t>
  </si>
  <si>
    <t>SOIL</t>
  </si>
  <si>
    <t>MOIST.</t>
  </si>
  <si>
    <t>DATES</t>
  </si>
  <si>
    <t>to/from</t>
  </si>
  <si>
    <t>#</t>
  </si>
  <si>
    <t>RAIN</t>
  </si>
  <si>
    <t xml:space="preserve">    FORECAST</t>
  </si>
  <si>
    <t xml:space="preserve">       ACTUAL</t>
  </si>
  <si>
    <t>feet</t>
  </si>
  <si>
    <t>TIME/</t>
  </si>
  <si>
    <t>ZONE</t>
  </si>
  <si>
    <t>DAYS PER WEEK</t>
  </si>
  <si>
    <t>HOURS PER DAY</t>
  </si>
  <si>
    <t>ZONE OPERATION TIME</t>
  </si>
  <si>
    <t>DRIP TUBING</t>
  </si>
  <si>
    <t>gpm/100'</t>
  </si>
  <si>
    <t>DRIP IRRIGATION</t>
  </si>
  <si>
    <t>da/wk</t>
  </si>
  <si>
    <t>hr/da</t>
  </si>
  <si>
    <t>Washington State University</t>
  </si>
  <si>
    <t xml:space="preserve">      TABLES</t>
  </si>
  <si>
    <t>IAREC. 24106 N. Bunn Road</t>
  </si>
  <si>
    <t xml:space="preserve">  Prosser, WA 99350-9687</t>
  </si>
  <si>
    <t>Brian G. Leib</t>
  </si>
  <si>
    <t>_______________________________________</t>
  </si>
  <si>
    <t>Step 1: Determine your crop ET and enter  the table on the left side.</t>
  </si>
  <si>
    <t>Step 2: Move one column to the right to determine the weekly application needed to replace expected water use.</t>
  </si>
  <si>
    <t>Step 3: Move up or down the Apply column to adjust for soil moisture monitoring.</t>
  </si>
  <si>
    <t>Step 4: Move one column to the right to obtain weekly operation time.</t>
  </si>
  <si>
    <t xml:space="preserve">Step 5: Move to the right to determine the number of days per week at the desired  hours per day (bottom of chart). </t>
  </si>
  <si>
    <t>Note 1: Drip irrigation limits the volume of soil that can be wetted.  Therefore, frequent and light irrigation is needed</t>
  </si>
  <si>
    <t>to prevent deep percolation.</t>
  </si>
  <si>
    <t>Note 2: ? Flag unrealistic schedules that would require more than 24 hours of operation per day per zone.</t>
  </si>
  <si>
    <r>
      <t>W</t>
    </r>
    <r>
      <rPr>
        <sz val="12"/>
        <rFont val="Arial"/>
        <family val="2"/>
      </rPr>
      <t xml:space="preserve">ASHINGTON </t>
    </r>
    <r>
      <rPr>
        <b/>
        <i/>
        <sz val="12"/>
        <rFont val="Arial"/>
        <family val="2"/>
      </rPr>
      <t>I</t>
    </r>
    <r>
      <rPr>
        <sz val="12"/>
        <rFont val="Arial"/>
        <family val="2"/>
      </rPr>
      <t xml:space="preserve">RRIGATION </t>
    </r>
    <r>
      <rPr>
        <b/>
        <i/>
        <sz val="12"/>
        <rFont val="Arial"/>
        <family val="2"/>
      </rPr>
      <t>S</t>
    </r>
    <r>
      <rPr>
        <sz val="12"/>
        <rFont val="Arial"/>
        <family val="2"/>
      </rPr>
      <t xml:space="preserve">CHEDULING </t>
    </r>
    <r>
      <rPr>
        <b/>
        <i/>
        <sz val="12"/>
        <rFont val="Arial"/>
        <family val="2"/>
      </rPr>
      <t>E</t>
    </r>
    <r>
      <rPr>
        <sz val="12"/>
        <rFont val="Arial"/>
        <family val="2"/>
      </rPr>
      <t>XPERT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</si>
</sst>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"/>
    <numFmt numFmtId="167" formatCode="0.000000"/>
    <numFmt numFmtId="168" formatCode="0.00000"/>
  </numFmts>
  <fonts count="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2" fillId="0" borderId="0" xfId="0" applyNumberFormat="1" applyFont="1" applyAlignment="1">
      <alignment/>
    </xf>
    <xf numFmtId="166" fontId="0" fillId="0" borderId="1" xfId="0" applyNumberFormat="1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166" fontId="0" fillId="0" borderId="4" xfId="0" applyNumberFormat="1" applyFont="1" applyBorder="1" applyAlignment="1">
      <alignment horizontal="center" vertical="center"/>
    </xf>
    <xf numFmtId="166" fontId="0" fillId="0" borderId="5" xfId="0" applyNumberFormat="1" applyFont="1" applyBorder="1" applyAlignment="1">
      <alignment horizontal="center" vertical="center"/>
    </xf>
    <xf numFmtId="166" fontId="0" fillId="0" borderId="6" xfId="0" applyNumberFormat="1" applyFont="1" applyBorder="1" applyAlignment="1">
      <alignment horizontal="center" vertical="center"/>
    </xf>
    <xf numFmtId="166" fontId="0" fillId="0" borderId="7" xfId="0" applyNumberFormat="1" applyFont="1" applyBorder="1" applyAlignment="1">
      <alignment horizontal="center" vertical="center"/>
    </xf>
    <xf numFmtId="166" fontId="0" fillId="0" borderId="8" xfId="0" applyNumberFormat="1" applyFont="1" applyBorder="1" applyAlignment="1">
      <alignment horizontal="center" vertical="center"/>
    </xf>
    <xf numFmtId="166" fontId="0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2" fontId="3" fillId="0" borderId="24" xfId="0" applyNumberFormat="1" applyFont="1" applyBorder="1" applyAlignment="1">
      <alignment horizontal="center" vertical="center"/>
    </xf>
    <xf numFmtId="166" fontId="3" fillId="0" borderId="24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166" fontId="3" fillId="0" borderId="25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166" fontId="3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9" fontId="2" fillId="0" borderId="0" xfId="0" applyNumberFormat="1" applyFont="1" applyAlignment="1" applyProtection="1">
      <alignment/>
      <protection locked="0"/>
    </xf>
    <xf numFmtId="2" fontId="3" fillId="0" borderId="27" xfId="0" applyNumberFormat="1" applyFont="1" applyBorder="1" applyAlignment="1" applyProtection="1">
      <alignment horizontal="center" vertical="center"/>
      <protection locked="0"/>
    </xf>
    <xf numFmtId="2" fontId="3" fillId="0" borderId="28" xfId="0" applyNumberFormat="1" applyFont="1" applyBorder="1" applyAlignment="1" applyProtection="1">
      <alignment horizontal="center" vertical="center"/>
      <protection locked="0"/>
    </xf>
    <xf numFmtId="2" fontId="3" fillId="0" borderId="2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="75" zoomScaleNormal="75" workbookViewId="0" topLeftCell="A1">
      <selection activeCell="A10" sqref="A10"/>
    </sheetView>
  </sheetViews>
  <sheetFormatPr defaultColWidth="9.140625" defaultRowHeight="12.75"/>
  <cols>
    <col min="1" max="3" width="8.57421875" style="0" customWidth="1"/>
    <col min="4" max="15" width="5.421875" style="0" customWidth="1"/>
    <col min="16" max="16" width="8.57421875" style="0" customWidth="1"/>
  </cols>
  <sheetData>
    <row r="1" spans="1:11" ht="15" customHeight="1">
      <c r="A1" s="42" t="s">
        <v>43</v>
      </c>
      <c r="B1" s="1"/>
      <c r="C1" s="1"/>
      <c r="D1" s="1"/>
      <c r="E1" s="1"/>
      <c r="F1" s="1"/>
      <c r="G1" s="1"/>
      <c r="K1" t="s">
        <v>29</v>
      </c>
    </row>
    <row r="2" spans="1:11" ht="15" customHeight="1">
      <c r="A2" s="1"/>
      <c r="B2" s="1"/>
      <c r="C2" s="3" t="s">
        <v>30</v>
      </c>
      <c r="D2" s="1"/>
      <c r="E2" s="1"/>
      <c r="F2" s="1"/>
      <c r="G2" s="1"/>
      <c r="K2" t="s">
        <v>31</v>
      </c>
    </row>
    <row r="3" spans="1:11" ht="15" customHeight="1">
      <c r="A3" s="1"/>
      <c r="B3" s="1"/>
      <c r="C3" s="1"/>
      <c r="D3" s="1"/>
      <c r="E3" s="1"/>
      <c r="F3" s="1"/>
      <c r="G3" s="1"/>
      <c r="K3" t="s">
        <v>32</v>
      </c>
    </row>
    <row r="4" spans="1:12" ht="15" customHeight="1">
      <c r="A4" s="1"/>
      <c r="B4" s="1"/>
      <c r="C4" s="1"/>
      <c r="D4" s="1"/>
      <c r="E4" s="1"/>
      <c r="F4" s="1"/>
      <c r="G4" s="1"/>
      <c r="L4" t="s">
        <v>33</v>
      </c>
    </row>
    <row r="5" ht="15" customHeight="1"/>
    <row r="6" ht="15" customHeight="1"/>
    <row r="7" ht="15" customHeight="1"/>
    <row r="8" spans="1:10" ht="15">
      <c r="A8" s="3" t="s">
        <v>24</v>
      </c>
      <c r="B8" s="3"/>
      <c r="C8" s="3"/>
      <c r="D8" s="3" t="s">
        <v>0</v>
      </c>
      <c r="E8" s="3"/>
      <c r="G8" s="3" t="s">
        <v>34</v>
      </c>
      <c r="H8" s="3"/>
      <c r="I8" s="3"/>
      <c r="J8" s="3"/>
    </row>
    <row r="9" spans="1:10" ht="1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5">
      <c r="A10" s="43">
        <v>0.22</v>
      </c>
      <c r="B10" s="43" t="s">
        <v>25</v>
      </c>
      <c r="C10" s="44"/>
      <c r="D10" s="44"/>
      <c r="E10" s="43">
        <v>3</v>
      </c>
      <c r="F10" s="43" t="s">
        <v>18</v>
      </c>
      <c r="G10" s="44"/>
      <c r="H10" s="44"/>
      <c r="I10" s="45">
        <v>0.95</v>
      </c>
      <c r="J10" s="43" t="s">
        <v>1</v>
      </c>
    </row>
    <row r="11" spans="1:10" ht="15">
      <c r="A11" s="3"/>
      <c r="B11" s="3"/>
      <c r="C11" s="3"/>
      <c r="D11" s="3"/>
      <c r="E11" s="3"/>
      <c r="F11" s="1"/>
      <c r="G11" s="5"/>
      <c r="H11" s="3"/>
      <c r="I11" s="3"/>
      <c r="J11" s="3"/>
    </row>
    <row r="12" spans="1:10" ht="15">
      <c r="A12" s="2" t="s">
        <v>7</v>
      </c>
      <c r="B12" s="1"/>
      <c r="C12" s="2" t="s">
        <v>19</v>
      </c>
      <c r="D12" s="1"/>
      <c r="E12" s="1"/>
      <c r="F12" s="1"/>
      <c r="G12" s="1"/>
      <c r="H12" s="1"/>
      <c r="I12" s="1"/>
      <c r="J12" s="1"/>
    </row>
    <row r="13" spans="1:11" ht="15">
      <c r="A13" s="2" t="s">
        <v>8</v>
      </c>
      <c r="B13" s="2" t="s">
        <v>3</v>
      </c>
      <c r="C13" s="2" t="s">
        <v>20</v>
      </c>
      <c r="D13" s="1"/>
      <c r="G13" s="1"/>
      <c r="H13" s="1"/>
      <c r="I13" s="2" t="s">
        <v>23</v>
      </c>
      <c r="J13" s="1"/>
      <c r="K13" s="1"/>
    </row>
    <row r="14" spans="1:11" ht="15.75" thickBot="1">
      <c r="A14" s="2" t="s">
        <v>2</v>
      </c>
      <c r="B14" s="2" t="s">
        <v>5</v>
      </c>
      <c r="C14" s="2" t="s">
        <v>4</v>
      </c>
      <c r="D14" s="1"/>
      <c r="G14" s="1"/>
      <c r="H14" s="2"/>
      <c r="I14" s="2" t="s">
        <v>21</v>
      </c>
      <c r="J14" s="2"/>
      <c r="K14" s="1"/>
    </row>
    <row r="15" spans="1:15" ht="15.75" customHeight="1">
      <c r="A15" s="46">
        <v>0.02</v>
      </c>
      <c r="B15" s="35">
        <f>A15*7</f>
        <v>0.14</v>
      </c>
      <c r="C15" s="36">
        <f aca="true" t="shared" si="0" ref="C15:C34">IF((B15/(($A$10*96.3*$I$10)/($E$10*100)))&gt;168,"C",(B15/(($A$10*96.3*$I$10)/($E$10*100))))</f>
        <v>2.0867802471344037</v>
      </c>
      <c r="D15" s="6">
        <f>IF($C15&gt;7,"7?",$C15/D$35)</f>
        <v>2.0867802471344037</v>
      </c>
      <c r="E15" s="7">
        <f>IF($C15&gt;14,"7?",$C15/E$35)</f>
        <v>1.0433901235672018</v>
      </c>
      <c r="F15" s="7">
        <f>IF($C15&gt;21,"7?",$C15/F$35)</f>
        <v>0.6955934157114679</v>
      </c>
      <c r="G15" s="7">
        <f>IF($C15&gt;28,"7?",$C15/G$35)</f>
        <v>0.5216950617836009</v>
      </c>
      <c r="H15" s="7">
        <f>IF($C15&gt;35,"7?",$C15/H$35)</f>
        <v>0.41735604942688076</v>
      </c>
      <c r="I15" s="7">
        <f>IF($C15&gt;42,"7?",$C15/I$35)</f>
        <v>0.34779670785573397</v>
      </c>
      <c r="J15" s="7">
        <f>IF($C15&gt;49,"7?",$C15/J$35)</f>
        <v>0.2981114638763434</v>
      </c>
      <c r="K15" s="7">
        <f>IF($C15&gt;56,"7?",$C15/K$35)</f>
        <v>0.26084753089180046</v>
      </c>
      <c r="L15" s="7">
        <f>IF($C15&gt;63,"7?",$C15/L$35)</f>
        <v>0.23186447190382264</v>
      </c>
      <c r="M15" s="7">
        <f>IF($C15&gt;70,"7?",$C15/M$35)</f>
        <v>0.20867802471344038</v>
      </c>
      <c r="N15" s="7">
        <f>IF($C15&gt;77,"7?",$C15/N$35)</f>
        <v>0.1897072951940367</v>
      </c>
      <c r="O15" s="8">
        <f>IF($C15&gt;84,"7?",$C15/O$35)</f>
        <v>0.17389835392786698</v>
      </c>
    </row>
    <row r="16" spans="1:15" ht="15.75" customHeight="1">
      <c r="A16" s="47">
        <v>0.04</v>
      </c>
      <c r="B16" s="37">
        <f aca="true" t="shared" si="1" ref="B16:B34">A16*7</f>
        <v>0.28</v>
      </c>
      <c r="C16" s="38">
        <f t="shared" si="0"/>
        <v>4.173560494268807</v>
      </c>
      <c r="D16" s="9">
        <f aca="true" t="shared" si="2" ref="D16:D34">IF($C16&gt;7,"7?",$C16/D$35)</f>
        <v>4.173560494268807</v>
      </c>
      <c r="E16" s="10">
        <f aca="true" t="shared" si="3" ref="E16:E34">IF($C16&gt;14,"7?",$C16/E$35)</f>
        <v>2.0867802471344037</v>
      </c>
      <c r="F16" s="10">
        <f aca="true" t="shared" si="4" ref="F16:F34">IF($C16&gt;21,"7?",$C16/F$35)</f>
        <v>1.3911868314229359</v>
      </c>
      <c r="G16" s="10">
        <f aca="true" t="shared" si="5" ref="G16:G34">IF($C16&gt;28,"7?",$C16/G$35)</f>
        <v>1.0433901235672018</v>
      </c>
      <c r="H16" s="10">
        <f aca="true" t="shared" si="6" ref="H16:H34">IF($C16&gt;35,"7?",$C16/H$35)</f>
        <v>0.8347120988537615</v>
      </c>
      <c r="I16" s="10">
        <f aca="true" t="shared" si="7" ref="I16:I34">IF($C16&gt;42,"7?",$C16/I$35)</f>
        <v>0.6955934157114679</v>
      </c>
      <c r="J16" s="10">
        <f aca="true" t="shared" si="8" ref="J16:J34">IF($C16&gt;49,"7?",$C16/J$35)</f>
        <v>0.5962229277526868</v>
      </c>
      <c r="K16" s="10">
        <f aca="true" t="shared" si="9" ref="K16:K34">IF($C16&gt;56,"7?",$C16/K$35)</f>
        <v>0.5216950617836009</v>
      </c>
      <c r="L16" s="10">
        <f aca="true" t="shared" si="10" ref="L16:L34">IF($C16&gt;63,"7?",$C16/L$35)</f>
        <v>0.4637289438076453</v>
      </c>
      <c r="M16" s="10">
        <f aca="true" t="shared" si="11" ref="M16:M34">IF($C16&gt;70,"7?",$C16/M$35)</f>
        <v>0.41735604942688076</v>
      </c>
      <c r="N16" s="10">
        <f aca="true" t="shared" si="12" ref="N16:N34">IF($C16&gt;77,"7?",$C16/N$35)</f>
        <v>0.3794145903880734</v>
      </c>
      <c r="O16" s="11">
        <f aca="true" t="shared" si="13" ref="O16:O34">IF($C16&gt;84,"7?",$C16/O$35)</f>
        <v>0.34779670785573397</v>
      </c>
    </row>
    <row r="17" spans="1:15" ht="15.75" customHeight="1">
      <c r="A17" s="47">
        <v>0.06</v>
      </c>
      <c r="B17" s="37">
        <f t="shared" si="1"/>
        <v>0.42</v>
      </c>
      <c r="C17" s="38">
        <f t="shared" si="0"/>
        <v>6.260340741403211</v>
      </c>
      <c r="D17" s="9">
        <f t="shared" si="2"/>
        <v>6.260340741403211</v>
      </c>
      <c r="E17" s="10">
        <f t="shared" si="3"/>
        <v>3.1301703707016055</v>
      </c>
      <c r="F17" s="10">
        <f t="shared" si="4"/>
        <v>2.0867802471344037</v>
      </c>
      <c r="G17" s="10">
        <f t="shared" si="5"/>
        <v>1.5650851853508028</v>
      </c>
      <c r="H17" s="10">
        <f t="shared" si="6"/>
        <v>1.2520681482806422</v>
      </c>
      <c r="I17" s="10">
        <f t="shared" si="7"/>
        <v>1.0433901235672018</v>
      </c>
      <c r="J17" s="10">
        <f t="shared" si="8"/>
        <v>0.8943343916290302</v>
      </c>
      <c r="K17" s="10">
        <f t="shared" si="9"/>
        <v>0.7825425926754014</v>
      </c>
      <c r="L17" s="10">
        <f t="shared" si="10"/>
        <v>0.6955934157114679</v>
      </c>
      <c r="M17" s="10">
        <f t="shared" si="11"/>
        <v>0.6260340741403211</v>
      </c>
      <c r="N17" s="10">
        <f t="shared" si="12"/>
        <v>0.5691218855821101</v>
      </c>
      <c r="O17" s="11">
        <f t="shared" si="13"/>
        <v>0.5216950617836009</v>
      </c>
    </row>
    <row r="18" spans="1:15" ht="15.75" customHeight="1">
      <c r="A18" s="47">
        <v>0.08</v>
      </c>
      <c r="B18" s="37">
        <f t="shared" si="1"/>
        <v>0.56</v>
      </c>
      <c r="C18" s="38">
        <f t="shared" si="0"/>
        <v>8.347120988537615</v>
      </c>
      <c r="D18" s="9" t="str">
        <f t="shared" si="2"/>
        <v>7?</v>
      </c>
      <c r="E18" s="10">
        <f t="shared" si="3"/>
        <v>4.173560494268807</v>
      </c>
      <c r="F18" s="10">
        <f t="shared" si="4"/>
        <v>2.7823736628458717</v>
      </c>
      <c r="G18" s="10">
        <f t="shared" si="5"/>
        <v>2.0867802471344037</v>
      </c>
      <c r="H18" s="10">
        <f t="shared" si="6"/>
        <v>1.669424197707523</v>
      </c>
      <c r="I18" s="10">
        <f t="shared" si="7"/>
        <v>1.3911868314229359</v>
      </c>
      <c r="J18" s="10">
        <f t="shared" si="8"/>
        <v>1.1924458555053736</v>
      </c>
      <c r="K18" s="10">
        <f t="shared" si="9"/>
        <v>1.0433901235672018</v>
      </c>
      <c r="L18" s="10">
        <f t="shared" si="10"/>
        <v>0.9274578876152906</v>
      </c>
      <c r="M18" s="10">
        <f t="shared" si="11"/>
        <v>0.8347120988537615</v>
      </c>
      <c r="N18" s="10">
        <f t="shared" si="12"/>
        <v>0.7588291807761468</v>
      </c>
      <c r="O18" s="11">
        <f t="shared" si="13"/>
        <v>0.6955934157114679</v>
      </c>
    </row>
    <row r="19" spans="1:15" ht="15.75" customHeight="1">
      <c r="A19" s="47">
        <v>0.1</v>
      </c>
      <c r="B19" s="37">
        <f t="shared" si="1"/>
        <v>0.7000000000000001</v>
      </c>
      <c r="C19" s="38">
        <f t="shared" si="0"/>
        <v>10.43390123567202</v>
      </c>
      <c r="D19" s="9" t="str">
        <f t="shared" si="2"/>
        <v>7?</v>
      </c>
      <c r="E19" s="10">
        <f t="shared" si="3"/>
        <v>5.21695061783601</v>
      </c>
      <c r="F19" s="10">
        <f t="shared" si="4"/>
        <v>3.4779670785573398</v>
      </c>
      <c r="G19" s="10">
        <f t="shared" si="5"/>
        <v>2.608475308918005</v>
      </c>
      <c r="H19" s="10">
        <f t="shared" si="6"/>
        <v>2.0867802471344037</v>
      </c>
      <c r="I19" s="10">
        <f t="shared" si="7"/>
        <v>1.7389835392786699</v>
      </c>
      <c r="J19" s="10">
        <f t="shared" si="8"/>
        <v>1.490557319381717</v>
      </c>
      <c r="K19" s="10">
        <f t="shared" si="9"/>
        <v>1.3042376544590024</v>
      </c>
      <c r="L19" s="10">
        <f t="shared" si="10"/>
        <v>1.1593223595191133</v>
      </c>
      <c r="M19" s="10">
        <f t="shared" si="11"/>
        <v>1.0433901235672018</v>
      </c>
      <c r="N19" s="10">
        <f t="shared" si="12"/>
        <v>0.9485364759701835</v>
      </c>
      <c r="O19" s="11">
        <f t="shared" si="13"/>
        <v>0.8694917696393349</v>
      </c>
    </row>
    <row r="20" spans="1:15" ht="15.75" customHeight="1">
      <c r="A20" s="47">
        <v>0.12</v>
      </c>
      <c r="B20" s="37">
        <f t="shared" si="1"/>
        <v>0.84</v>
      </c>
      <c r="C20" s="38">
        <f t="shared" si="0"/>
        <v>12.520681482806422</v>
      </c>
      <c r="D20" s="9" t="str">
        <f t="shared" si="2"/>
        <v>7?</v>
      </c>
      <c r="E20" s="10">
        <f t="shared" si="3"/>
        <v>6.260340741403211</v>
      </c>
      <c r="F20" s="10">
        <f t="shared" si="4"/>
        <v>4.173560494268807</v>
      </c>
      <c r="G20" s="10">
        <f t="shared" si="5"/>
        <v>3.1301703707016055</v>
      </c>
      <c r="H20" s="10">
        <f t="shared" si="6"/>
        <v>2.5041362965612843</v>
      </c>
      <c r="I20" s="10">
        <f t="shared" si="7"/>
        <v>2.0867802471344037</v>
      </c>
      <c r="J20" s="10">
        <f t="shared" si="8"/>
        <v>1.7886687832580603</v>
      </c>
      <c r="K20" s="10">
        <f t="shared" si="9"/>
        <v>1.5650851853508028</v>
      </c>
      <c r="L20" s="10">
        <f t="shared" si="10"/>
        <v>1.3911868314229359</v>
      </c>
      <c r="M20" s="10">
        <f t="shared" si="11"/>
        <v>1.2520681482806422</v>
      </c>
      <c r="N20" s="10">
        <f t="shared" si="12"/>
        <v>1.1382437711642202</v>
      </c>
      <c r="O20" s="11">
        <f t="shared" si="13"/>
        <v>1.0433901235672018</v>
      </c>
    </row>
    <row r="21" spans="1:15" ht="15.75" customHeight="1">
      <c r="A21" s="47">
        <v>0.14</v>
      </c>
      <c r="B21" s="37">
        <f t="shared" si="1"/>
        <v>0.9800000000000001</v>
      </c>
      <c r="C21" s="38">
        <f t="shared" si="0"/>
        <v>14.607461729940827</v>
      </c>
      <c r="D21" s="9" t="str">
        <f t="shared" si="2"/>
        <v>7?</v>
      </c>
      <c r="E21" s="10" t="str">
        <f t="shared" si="3"/>
        <v>7?</v>
      </c>
      <c r="F21" s="10">
        <f t="shared" si="4"/>
        <v>4.869153909980276</v>
      </c>
      <c r="G21" s="10">
        <f t="shared" si="5"/>
        <v>3.6518654324852067</v>
      </c>
      <c r="H21" s="10">
        <f t="shared" si="6"/>
        <v>2.9214923459881654</v>
      </c>
      <c r="I21" s="10">
        <f t="shared" si="7"/>
        <v>2.434576954990138</v>
      </c>
      <c r="J21" s="10">
        <f t="shared" si="8"/>
        <v>2.0867802471344037</v>
      </c>
      <c r="K21" s="10">
        <f t="shared" si="9"/>
        <v>1.8259327162426033</v>
      </c>
      <c r="L21" s="10">
        <f t="shared" si="10"/>
        <v>1.6230513033267586</v>
      </c>
      <c r="M21" s="10">
        <f t="shared" si="11"/>
        <v>1.4607461729940827</v>
      </c>
      <c r="N21" s="10">
        <f t="shared" si="12"/>
        <v>1.327951066358257</v>
      </c>
      <c r="O21" s="11">
        <f t="shared" si="13"/>
        <v>1.217288477495069</v>
      </c>
    </row>
    <row r="22" spans="1:15" ht="15.75" customHeight="1">
      <c r="A22" s="47">
        <v>0.16</v>
      </c>
      <c r="B22" s="37">
        <f t="shared" si="1"/>
        <v>1.12</v>
      </c>
      <c r="C22" s="38">
        <f t="shared" si="0"/>
        <v>16.69424197707523</v>
      </c>
      <c r="D22" s="9" t="str">
        <f t="shared" si="2"/>
        <v>7?</v>
      </c>
      <c r="E22" s="10" t="str">
        <f t="shared" si="3"/>
        <v>7?</v>
      </c>
      <c r="F22" s="10">
        <f t="shared" si="4"/>
        <v>5.5647473256917435</v>
      </c>
      <c r="G22" s="10">
        <f t="shared" si="5"/>
        <v>4.173560494268807</v>
      </c>
      <c r="H22" s="10">
        <f t="shared" si="6"/>
        <v>3.338848395415046</v>
      </c>
      <c r="I22" s="10">
        <f t="shared" si="7"/>
        <v>2.7823736628458717</v>
      </c>
      <c r="J22" s="10">
        <f t="shared" si="8"/>
        <v>2.3848917110107473</v>
      </c>
      <c r="K22" s="10">
        <f t="shared" si="9"/>
        <v>2.0867802471344037</v>
      </c>
      <c r="L22" s="10">
        <f t="shared" si="10"/>
        <v>1.8549157752305812</v>
      </c>
      <c r="M22" s="10">
        <f t="shared" si="11"/>
        <v>1.669424197707523</v>
      </c>
      <c r="N22" s="10">
        <f t="shared" si="12"/>
        <v>1.5176583615522936</v>
      </c>
      <c r="O22" s="11">
        <f t="shared" si="13"/>
        <v>1.3911868314229359</v>
      </c>
    </row>
    <row r="23" spans="1:15" ht="15.75" customHeight="1">
      <c r="A23" s="47">
        <v>0.18</v>
      </c>
      <c r="B23" s="37">
        <f t="shared" si="1"/>
        <v>1.26</v>
      </c>
      <c r="C23" s="38">
        <f t="shared" si="0"/>
        <v>18.781022224209632</v>
      </c>
      <c r="D23" s="9" t="str">
        <f t="shared" si="2"/>
        <v>7?</v>
      </c>
      <c r="E23" s="10" t="str">
        <f t="shared" si="3"/>
        <v>7?</v>
      </c>
      <c r="F23" s="10">
        <f t="shared" si="4"/>
        <v>6.260340741403211</v>
      </c>
      <c r="G23" s="10">
        <f t="shared" si="5"/>
        <v>4.695255556052408</v>
      </c>
      <c r="H23" s="10">
        <f t="shared" si="6"/>
        <v>3.7562044448419263</v>
      </c>
      <c r="I23" s="10">
        <f t="shared" si="7"/>
        <v>3.1301703707016055</v>
      </c>
      <c r="J23" s="10">
        <f t="shared" si="8"/>
        <v>2.6830031748870904</v>
      </c>
      <c r="K23" s="10">
        <f t="shared" si="9"/>
        <v>2.347627778026204</v>
      </c>
      <c r="L23" s="10">
        <f t="shared" si="10"/>
        <v>2.0867802471344037</v>
      </c>
      <c r="M23" s="10">
        <f t="shared" si="11"/>
        <v>1.8781022224209631</v>
      </c>
      <c r="N23" s="10">
        <f t="shared" si="12"/>
        <v>1.7073656567463302</v>
      </c>
      <c r="O23" s="11">
        <f t="shared" si="13"/>
        <v>1.5650851853508028</v>
      </c>
    </row>
    <row r="24" spans="1:15" ht="15.75" customHeight="1">
      <c r="A24" s="47">
        <v>0.2</v>
      </c>
      <c r="B24" s="37">
        <f t="shared" si="1"/>
        <v>1.4000000000000001</v>
      </c>
      <c r="C24" s="38">
        <f t="shared" si="0"/>
        <v>20.86780247134404</v>
      </c>
      <c r="D24" s="9" t="str">
        <f t="shared" si="2"/>
        <v>7?</v>
      </c>
      <c r="E24" s="10" t="str">
        <f t="shared" si="3"/>
        <v>7?</v>
      </c>
      <c r="F24" s="10">
        <f t="shared" si="4"/>
        <v>6.9559341571146796</v>
      </c>
      <c r="G24" s="10">
        <f t="shared" si="5"/>
        <v>5.21695061783601</v>
      </c>
      <c r="H24" s="10">
        <f t="shared" si="6"/>
        <v>4.173560494268807</v>
      </c>
      <c r="I24" s="10">
        <f t="shared" si="7"/>
        <v>3.4779670785573398</v>
      </c>
      <c r="J24" s="10">
        <f t="shared" si="8"/>
        <v>2.981114638763434</v>
      </c>
      <c r="K24" s="10">
        <f t="shared" si="9"/>
        <v>2.608475308918005</v>
      </c>
      <c r="L24" s="10">
        <f t="shared" si="10"/>
        <v>2.3186447190382267</v>
      </c>
      <c r="M24" s="10">
        <f t="shared" si="11"/>
        <v>2.0867802471344037</v>
      </c>
      <c r="N24" s="10">
        <f t="shared" si="12"/>
        <v>1.897072951940367</v>
      </c>
      <c r="O24" s="11">
        <f t="shared" si="13"/>
        <v>1.7389835392786699</v>
      </c>
    </row>
    <row r="25" spans="1:15" ht="15.75" customHeight="1">
      <c r="A25" s="47">
        <v>0.22</v>
      </c>
      <c r="B25" s="37">
        <f t="shared" si="1"/>
        <v>1.54</v>
      </c>
      <c r="C25" s="38">
        <f t="shared" si="0"/>
        <v>22.95458271847844</v>
      </c>
      <c r="D25" s="9" t="str">
        <f t="shared" si="2"/>
        <v>7?</v>
      </c>
      <c r="E25" s="10" t="str">
        <f t="shared" si="3"/>
        <v>7?</v>
      </c>
      <c r="F25" s="10" t="str">
        <f t="shared" si="4"/>
        <v>7?</v>
      </c>
      <c r="G25" s="10">
        <f t="shared" si="5"/>
        <v>5.73864567961961</v>
      </c>
      <c r="H25" s="10">
        <f t="shared" si="6"/>
        <v>4.5909165436956885</v>
      </c>
      <c r="I25" s="10">
        <f t="shared" si="7"/>
        <v>3.8257637864130736</v>
      </c>
      <c r="J25" s="10">
        <f t="shared" si="8"/>
        <v>3.2792261026397775</v>
      </c>
      <c r="K25" s="10">
        <f t="shared" si="9"/>
        <v>2.869322839809805</v>
      </c>
      <c r="L25" s="10">
        <f t="shared" si="10"/>
        <v>2.550509190942049</v>
      </c>
      <c r="M25" s="10">
        <f t="shared" si="11"/>
        <v>2.2954582718478442</v>
      </c>
      <c r="N25" s="10">
        <f t="shared" si="12"/>
        <v>2.0867802471344037</v>
      </c>
      <c r="O25" s="11">
        <f t="shared" si="13"/>
        <v>1.9128818932065368</v>
      </c>
    </row>
    <row r="26" spans="1:15" ht="15.75" customHeight="1">
      <c r="A26" s="47">
        <v>0.24</v>
      </c>
      <c r="B26" s="37">
        <f t="shared" si="1"/>
        <v>1.68</v>
      </c>
      <c r="C26" s="38">
        <f t="shared" si="0"/>
        <v>25.041362965612844</v>
      </c>
      <c r="D26" s="9" t="str">
        <f t="shared" si="2"/>
        <v>7?</v>
      </c>
      <c r="E26" s="10" t="str">
        <f t="shared" si="3"/>
        <v>7?</v>
      </c>
      <c r="F26" s="10" t="str">
        <f t="shared" si="4"/>
        <v>7?</v>
      </c>
      <c r="G26" s="10">
        <f t="shared" si="5"/>
        <v>6.260340741403211</v>
      </c>
      <c r="H26" s="10">
        <f t="shared" si="6"/>
        <v>5.008272593122569</v>
      </c>
      <c r="I26" s="10">
        <f t="shared" si="7"/>
        <v>4.173560494268807</v>
      </c>
      <c r="J26" s="10">
        <f t="shared" si="8"/>
        <v>3.5773375665161207</v>
      </c>
      <c r="K26" s="10">
        <f t="shared" si="9"/>
        <v>3.1301703707016055</v>
      </c>
      <c r="L26" s="10">
        <f t="shared" si="10"/>
        <v>2.7823736628458717</v>
      </c>
      <c r="M26" s="10">
        <f t="shared" si="11"/>
        <v>2.5041362965612843</v>
      </c>
      <c r="N26" s="10">
        <f t="shared" si="12"/>
        <v>2.2764875423284403</v>
      </c>
      <c r="O26" s="11">
        <f t="shared" si="13"/>
        <v>2.0867802471344037</v>
      </c>
    </row>
    <row r="27" spans="1:15" ht="15.75" customHeight="1">
      <c r="A27" s="47">
        <v>0.26</v>
      </c>
      <c r="B27" s="37">
        <f t="shared" si="1"/>
        <v>1.82</v>
      </c>
      <c r="C27" s="38">
        <f t="shared" si="0"/>
        <v>27.128143212747247</v>
      </c>
      <c r="D27" s="9" t="str">
        <f t="shared" si="2"/>
        <v>7?</v>
      </c>
      <c r="E27" s="10" t="str">
        <f t="shared" si="3"/>
        <v>7?</v>
      </c>
      <c r="F27" s="10" t="str">
        <f t="shared" si="4"/>
        <v>7?</v>
      </c>
      <c r="G27" s="10">
        <f t="shared" si="5"/>
        <v>6.782035803186812</v>
      </c>
      <c r="H27" s="10">
        <f t="shared" si="6"/>
        <v>5.42562864254945</v>
      </c>
      <c r="I27" s="10">
        <f t="shared" si="7"/>
        <v>4.521357202124541</v>
      </c>
      <c r="J27" s="10">
        <f t="shared" si="8"/>
        <v>3.875449030392464</v>
      </c>
      <c r="K27" s="10">
        <f t="shared" si="9"/>
        <v>3.391017901593406</v>
      </c>
      <c r="L27" s="10">
        <f t="shared" si="10"/>
        <v>3.0142381347496943</v>
      </c>
      <c r="M27" s="10">
        <f t="shared" si="11"/>
        <v>2.712814321274725</v>
      </c>
      <c r="N27" s="10">
        <f t="shared" si="12"/>
        <v>2.466194837522477</v>
      </c>
      <c r="O27" s="11">
        <f t="shared" si="13"/>
        <v>2.2606786010622706</v>
      </c>
    </row>
    <row r="28" spans="1:15" ht="15.75" customHeight="1">
      <c r="A28" s="47">
        <v>0.28</v>
      </c>
      <c r="B28" s="37">
        <f t="shared" si="1"/>
        <v>1.9600000000000002</v>
      </c>
      <c r="C28" s="38">
        <f t="shared" si="0"/>
        <v>29.214923459881653</v>
      </c>
      <c r="D28" s="9" t="str">
        <f t="shared" si="2"/>
        <v>7?</v>
      </c>
      <c r="E28" s="10" t="str">
        <f t="shared" si="3"/>
        <v>7?</v>
      </c>
      <c r="F28" s="10" t="str">
        <f t="shared" si="4"/>
        <v>7?</v>
      </c>
      <c r="G28" s="10" t="str">
        <f t="shared" si="5"/>
        <v>7?</v>
      </c>
      <c r="H28" s="10">
        <f t="shared" si="6"/>
        <v>5.842984691976331</v>
      </c>
      <c r="I28" s="10">
        <f t="shared" si="7"/>
        <v>4.869153909980276</v>
      </c>
      <c r="J28" s="10">
        <f t="shared" si="8"/>
        <v>4.173560494268807</v>
      </c>
      <c r="K28" s="10">
        <f t="shared" si="9"/>
        <v>3.6518654324852067</v>
      </c>
      <c r="L28" s="10">
        <f t="shared" si="10"/>
        <v>3.2461026066535172</v>
      </c>
      <c r="M28" s="10">
        <f t="shared" si="11"/>
        <v>2.9214923459881654</v>
      </c>
      <c r="N28" s="10">
        <f t="shared" si="12"/>
        <v>2.655902132716514</v>
      </c>
      <c r="O28" s="11">
        <f t="shared" si="13"/>
        <v>2.434576954990138</v>
      </c>
    </row>
    <row r="29" spans="1:15" ht="15.75" customHeight="1">
      <c r="A29" s="47">
        <v>0.3</v>
      </c>
      <c r="B29" s="37">
        <f t="shared" si="1"/>
        <v>2.1</v>
      </c>
      <c r="C29" s="38">
        <f t="shared" si="0"/>
        <v>31.301703707016056</v>
      </c>
      <c r="D29" s="9" t="str">
        <f t="shared" si="2"/>
        <v>7?</v>
      </c>
      <c r="E29" s="10" t="str">
        <f t="shared" si="3"/>
        <v>7?</v>
      </c>
      <c r="F29" s="10" t="str">
        <f t="shared" si="4"/>
        <v>7?</v>
      </c>
      <c r="G29" s="10" t="str">
        <f t="shared" si="5"/>
        <v>7?</v>
      </c>
      <c r="H29" s="10">
        <f t="shared" si="6"/>
        <v>6.260340741403211</v>
      </c>
      <c r="I29" s="10">
        <f t="shared" si="7"/>
        <v>5.21695061783601</v>
      </c>
      <c r="J29" s="10">
        <f t="shared" si="8"/>
        <v>4.4716719581451505</v>
      </c>
      <c r="K29" s="10">
        <f t="shared" si="9"/>
        <v>3.912712963377007</v>
      </c>
      <c r="L29" s="10">
        <f t="shared" si="10"/>
        <v>3.4779670785573398</v>
      </c>
      <c r="M29" s="10">
        <f t="shared" si="11"/>
        <v>3.1301703707016055</v>
      </c>
      <c r="N29" s="10">
        <f t="shared" si="12"/>
        <v>2.8456094279105506</v>
      </c>
      <c r="O29" s="11">
        <f t="shared" si="13"/>
        <v>2.608475308918005</v>
      </c>
    </row>
    <row r="30" spans="1:15" ht="15.75" customHeight="1">
      <c r="A30" s="47">
        <v>0.32</v>
      </c>
      <c r="B30" s="37">
        <f t="shared" si="1"/>
        <v>2.24</v>
      </c>
      <c r="C30" s="38">
        <f t="shared" si="0"/>
        <v>33.38848395415046</v>
      </c>
      <c r="D30" s="9" t="str">
        <f t="shared" si="2"/>
        <v>7?</v>
      </c>
      <c r="E30" s="10" t="str">
        <f t="shared" si="3"/>
        <v>7?</v>
      </c>
      <c r="F30" s="10" t="str">
        <f t="shared" si="4"/>
        <v>7?</v>
      </c>
      <c r="G30" s="10" t="str">
        <f t="shared" si="5"/>
        <v>7?</v>
      </c>
      <c r="H30" s="10">
        <f t="shared" si="6"/>
        <v>6.677696790830092</v>
      </c>
      <c r="I30" s="10">
        <f t="shared" si="7"/>
        <v>5.5647473256917435</v>
      </c>
      <c r="J30" s="10">
        <f t="shared" si="8"/>
        <v>4.7697834220214945</v>
      </c>
      <c r="K30" s="10">
        <f t="shared" si="9"/>
        <v>4.173560494268807</v>
      </c>
      <c r="L30" s="10">
        <f t="shared" si="10"/>
        <v>3.7098315504611623</v>
      </c>
      <c r="M30" s="10">
        <f t="shared" si="11"/>
        <v>3.338848395415046</v>
      </c>
      <c r="N30" s="10">
        <f t="shared" si="12"/>
        <v>3.0353167231045872</v>
      </c>
      <c r="O30" s="11">
        <f t="shared" si="13"/>
        <v>2.7823736628458717</v>
      </c>
    </row>
    <row r="31" spans="1:15" ht="15.75" customHeight="1">
      <c r="A31" s="47">
        <v>0.34</v>
      </c>
      <c r="B31" s="37">
        <f t="shared" si="1"/>
        <v>2.3800000000000003</v>
      </c>
      <c r="C31" s="38">
        <f t="shared" si="0"/>
        <v>35.475264201284865</v>
      </c>
      <c r="D31" s="9" t="str">
        <f t="shared" si="2"/>
        <v>7?</v>
      </c>
      <c r="E31" s="10" t="str">
        <f t="shared" si="3"/>
        <v>7?</v>
      </c>
      <c r="F31" s="10" t="str">
        <f t="shared" si="4"/>
        <v>7?</v>
      </c>
      <c r="G31" s="10" t="str">
        <f t="shared" si="5"/>
        <v>7?</v>
      </c>
      <c r="H31" s="10" t="str">
        <f t="shared" si="6"/>
        <v>7?</v>
      </c>
      <c r="I31" s="10">
        <f t="shared" si="7"/>
        <v>5.912544033547477</v>
      </c>
      <c r="J31" s="10">
        <f t="shared" si="8"/>
        <v>5.067894885897838</v>
      </c>
      <c r="K31" s="10">
        <f t="shared" si="9"/>
        <v>4.434408025160608</v>
      </c>
      <c r="L31" s="10">
        <f t="shared" si="10"/>
        <v>3.941696022364985</v>
      </c>
      <c r="M31" s="10">
        <f t="shared" si="11"/>
        <v>3.5475264201284866</v>
      </c>
      <c r="N31" s="10">
        <f t="shared" si="12"/>
        <v>3.2250240182986243</v>
      </c>
      <c r="O31" s="11">
        <f t="shared" si="13"/>
        <v>2.9562720167737386</v>
      </c>
    </row>
    <row r="32" spans="1:15" ht="15.75" customHeight="1">
      <c r="A32" s="47">
        <v>0.36</v>
      </c>
      <c r="B32" s="37">
        <f t="shared" si="1"/>
        <v>2.52</v>
      </c>
      <c r="C32" s="38">
        <f t="shared" si="0"/>
        <v>37.562044448419265</v>
      </c>
      <c r="D32" s="9" t="str">
        <f t="shared" si="2"/>
        <v>7?</v>
      </c>
      <c r="E32" s="10" t="str">
        <f t="shared" si="3"/>
        <v>7?</v>
      </c>
      <c r="F32" s="10" t="str">
        <f t="shared" si="4"/>
        <v>7?</v>
      </c>
      <c r="G32" s="10" t="str">
        <f t="shared" si="5"/>
        <v>7?</v>
      </c>
      <c r="H32" s="10" t="str">
        <f t="shared" si="6"/>
        <v>7?</v>
      </c>
      <c r="I32" s="10">
        <f t="shared" si="7"/>
        <v>6.260340741403211</v>
      </c>
      <c r="J32" s="10">
        <f t="shared" si="8"/>
        <v>5.366006349774181</v>
      </c>
      <c r="K32" s="10">
        <f t="shared" si="9"/>
        <v>4.695255556052408</v>
      </c>
      <c r="L32" s="10">
        <f t="shared" si="10"/>
        <v>4.173560494268807</v>
      </c>
      <c r="M32" s="10">
        <f t="shared" si="11"/>
        <v>3.7562044448419263</v>
      </c>
      <c r="N32" s="10">
        <f t="shared" si="12"/>
        <v>3.4147313134926605</v>
      </c>
      <c r="O32" s="11">
        <f t="shared" si="13"/>
        <v>3.1301703707016055</v>
      </c>
    </row>
    <row r="33" spans="1:15" ht="15.75" customHeight="1">
      <c r="A33" s="47">
        <v>0.38</v>
      </c>
      <c r="B33" s="37">
        <f t="shared" si="1"/>
        <v>2.66</v>
      </c>
      <c r="C33" s="38">
        <f t="shared" si="0"/>
        <v>39.64882469555367</v>
      </c>
      <c r="D33" s="9" t="str">
        <f t="shared" si="2"/>
        <v>7?</v>
      </c>
      <c r="E33" s="10" t="str">
        <f t="shared" si="3"/>
        <v>7?</v>
      </c>
      <c r="F33" s="10" t="str">
        <f t="shared" si="4"/>
        <v>7?</v>
      </c>
      <c r="G33" s="10" t="str">
        <f t="shared" si="5"/>
        <v>7?</v>
      </c>
      <c r="H33" s="10" t="str">
        <f t="shared" si="6"/>
        <v>7?</v>
      </c>
      <c r="I33" s="10">
        <f t="shared" si="7"/>
        <v>6.608137449258945</v>
      </c>
      <c r="J33" s="10">
        <f t="shared" si="8"/>
        <v>5.664117813650525</v>
      </c>
      <c r="K33" s="10">
        <f t="shared" si="9"/>
        <v>4.956103086944209</v>
      </c>
      <c r="L33" s="10">
        <f t="shared" si="10"/>
        <v>4.40542496617263</v>
      </c>
      <c r="M33" s="10">
        <f t="shared" si="11"/>
        <v>3.9648824695553673</v>
      </c>
      <c r="N33" s="10">
        <f t="shared" si="12"/>
        <v>3.6044386086866975</v>
      </c>
      <c r="O33" s="11">
        <f t="shared" si="13"/>
        <v>3.3040687246294724</v>
      </c>
    </row>
    <row r="34" spans="1:15" ht="15.75" customHeight="1" thickBot="1">
      <c r="A34" s="48">
        <v>0.4</v>
      </c>
      <c r="B34" s="39">
        <f t="shared" si="1"/>
        <v>2.8000000000000003</v>
      </c>
      <c r="C34" s="40">
        <f t="shared" si="0"/>
        <v>41.73560494268808</v>
      </c>
      <c r="D34" s="12" t="str">
        <f t="shared" si="2"/>
        <v>7?</v>
      </c>
      <c r="E34" s="13" t="str">
        <f t="shared" si="3"/>
        <v>7?</v>
      </c>
      <c r="F34" s="13" t="str">
        <f t="shared" si="4"/>
        <v>7?</v>
      </c>
      <c r="G34" s="13" t="str">
        <f t="shared" si="5"/>
        <v>7?</v>
      </c>
      <c r="H34" s="13" t="str">
        <f t="shared" si="6"/>
        <v>7?</v>
      </c>
      <c r="I34" s="13">
        <f t="shared" si="7"/>
        <v>6.9559341571146796</v>
      </c>
      <c r="J34" s="13">
        <f t="shared" si="8"/>
        <v>5.962229277526868</v>
      </c>
      <c r="K34" s="13">
        <f t="shared" si="9"/>
        <v>5.21695061783601</v>
      </c>
      <c r="L34" s="13">
        <f t="shared" si="10"/>
        <v>4.637289438076453</v>
      </c>
      <c r="M34" s="13">
        <f t="shared" si="11"/>
        <v>4.173560494268807</v>
      </c>
      <c r="N34" s="13">
        <f t="shared" si="12"/>
        <v>3.794145903880734</v>
      </c>
      <c r="O34" s="14">
        <f t="shared" si="13"/>
        <v>3.4779670785573398</v>
      </c>
    </row>
    <row r="35" spans="1:15" ht="15">
      <c r="A35" s="1"/>
      <c r="B35" s="1"/>
      <c r="C35" s="1"/>
      <c r="D35" s="49">
        <v>1</v>
      </c>
      <c r="E35" s="49">
        <v>2</v>
      </c>
      <c r="F35" s="49">
        <v>3</v>
      </c>
      <c r="G35" s="49">
        <v>4</v>
      </c>
      <c r="H35" s="49">
        <v>5</v>
      </c>
      <c r="I35" s="49">
        <v>6</v>
      </c>
      <c r="J35" s="49">
        <v>7</v>
      </c>
      <c r="K35" s="49">
        <v>8</v>
      </c>
      <c r="L35" s="49">
        <v>9</v>
      </c>
      <c r="M35" s="49">
        <v>10</v>
      </c>
      <c r="N35" s="49">
        <v>11</v>
      </c>
      <c r="O35" s="49">
        <v>12</v>
      </c>
    </row>
    <row r="36" spans="1:10" ht="15">
      <c r="A36" s="1"/>
      <c r="B36" s="1"/>
      <c r="C36" s="1"/>
      <c r="D36" s="2"/>
      <c r="E36" s="2"/>
      <c r="H36" s="1"/>
      <c r="I36" s="2" t="s">
        <v>22</v>
      </c>
      <c r="J36" s="1"/>
    </row>
    <row r="38" spans="1:2" ht="12">
      <c r="A38" s="41" t="s">
        <v>35</v>
      </c>
      <c r="B38" s="1"/>
    </row>
    <row r="39" spans="1:2" ht="12">
      <c r="A39" s="41" t="s">
        <v>36</v>
      </c>
      <c r="B39" s="1"/>
    </row>
    <row r="40" spans="1:2" ht="12">
      <c r="A40" s="41" t="s">
        <v>37</v>
      </c>
      <c r="B40" s="1"/>
    </row>
    <row r="41" spans="1:2" ht="12">
      <c r="A41" s="41" t="s">
        <v>38</v>
      </c>
      <c r="B41" s="1"/>
    </row>
    <row r="42" spans="1:2" ht="12">
      <c r="A42" s="41" t="s">
        <v>39</v>
      </c>
      <c r="B42" s="1"/>
    </row>
    <row r="43" spans="1:2" ht="12">
      <c r="A43" s="1"/>
      <c r="B43" s="1"/>
    </row>
    <row r="44" spans="1:2" ht="12">
      <c r="A44" s="41" t="s">
        <v>40</v>
      </c>
      <c r="B44" s="1"/>
    </row>
    <row r="45" spans="1:2" ht="12">
      <c r="A45" s="1"/>
      <c r="B45" s="41" t="s">
        <v>41</v>
      </c>
    </row>
    <row r="46" spans="1:2" ht="12">
      <c r="A46" s="41" t="s">
        <v>42</v>
      </c>
      <c r="B46" s="1"/>
    </row>
  </sheetData>
  <sheetProtection password="CC70" sheet="1" objects="1" scenarios="1"/>
  <printOptions/>
  <pageMargins left="0.75" right="0.75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zoomScale="75" zoomScaleNormal="75" workbookViewId="0" topLeftCell="A1">
      <selection activeCell="A1" sqref="A1"/>
    </sheetView>
  </sheetViews>
  <sheetFormatPr defaultColWidth="9.140625" defaultRowHeight="12.75"/>
  <sheetData>
    <row r="1" spans="1:10" ht="15">
      <c r="A1" s="3" t="s">
        <v>26</v>
      </c>
      <c r="B1" s="3"/>
      <c r="C1" s="3"/>
      <c r="D1" s="3" t="s">
        <v>0</v>
      </c>
      <c r="E1" s="3"/>
      <c r="F1" s="3" t="s">
        <v>6</v>
      </c>
      <c r="H1" s="3"/>
      <c r="I1" s="3"/>
      <c r="J1" s="3"/>
    </row>
    <row r="2" ht="12.75" thickBot="1"/>
    <row r="3" spans="1:10" ht="18" customHeight="1">
      <c r="A3" s="15" t="s">
        <v>9</v>
      </c>
      <c r="B3" s="15" t="s">
        <v>12</v>
      </c>
      <c r="C3" s="15" t="s">
        <v>7</v>
      </c>
      <c r="D3" s="15" t="s">
        <v>10</v>
      </c>
      <c r="E3" s="16"/>
      <c r="F3" s="17" t="s">
        <v>16</v>
      </c>
      <c r="G3" s="18"/>
      <c r="H3" s="17" t="s">
        <v>17</v>
      </c>
      <c r="I3" s="18"/>
      <c r="J3" s="19"/>
    </row>
    <row r="4" spans="1:10" ht="18" customHeight="1" thickBot="1">
      <c r="A4" s="20" t="s">
        <v>14</v>
      </c>
      <c r="B4" s="21" t="s">
        <v>13</v>
      </c>
      <c r="C4" s="21" t="s">
        <v>8</v>
      </c>
      <c r="D4" s="21" t="s">
        <v>11</v>
      </c>
      <c r="E4" s="21" t="s">
        <v>3</v>
      </c>
      <c r="F4" s="22" t="s">
        <v>27</v>
      </c>
      <c r="G4" s="23" t="s">
        <v>28</v>
      </c>
      <c r="H4" s="22" t="s">
        <v>27</v>
      </c>
      <c r="I4" s="23" t="s">
        <v>28</v>
      </c>
      <c r="J4" s="23" t="s">
        <v>15</v>
      </c>
    </row>
    <row r="5" spans="1:10" ht="18" customHeight="1">
      <c r="A5" s="24">
        <v>1</v>
      </c>
      <c r="B5" s="25"/>
      <c r="C5" s="25"/>
      <c r="D5" s="25"/>
      <c r="E5" s="25"/>
      <c r="F5" s="26"/>
      <c r="G5" s="27"/>
      <c r="H5" s="26"/>
      <c r="I5" s="27"/>
      <c r="J5" s="28"/>
    </row>
    <row r="6" spans="1:10" ht="18" customHeight="1">
      <c r="A6" s="29">
        <v>2</v>
      </c>
      <c r="B6" s="30"/>
      <c r="C6" s="30"/>
      <c r="D6" s="30"/>
      <c r="E6" s="31"/>
      <c r="F6" s="31"/>
      <c r="G6" s="32"/>
      <c r="H6" s="31"/>
      <c r="I6" s="32"/>
      <c r="J6" s="32"/>
    </row>
    <row r="7" spans="1:10" ht="18" customHeight="1">
      <c r="A7" s="29">
        <v>3</v>
      </c>
      <c r="B7" s="30"/>
      <c r="C7" s="30"/>
      <c r="D7" s="30"/>
      <c r="E7" s="30"/>
      <c r="F7" s="33"/>
      <c r="G7" s="34"/>
      <c r="H7" s="33"/>
      <c r="I7" s="34"/>
      <c r="J7" s="32"/>
    </row>
    <row r="8" spans="1:10" ht="18" customHeight="1">
      <c r="A8" s="29">
        <v>4</v>
      </c>
      <c r="B8" s="30"/>
      <c r="C8" s="30"/>
      <c r="D8" s="30"/>
      <c r="E8" s="31"/>
      <c r="F8" s="31"/>
      <c r="G8" s="32"/>
      <c r="H8" s="31"/>
      <c r="I8" s="32"/>
      <c r="J8" s="32"/>
    </row>
    <row r="9" spans="1:10" ht="18" customHeight="1">
      <c r="A9" s="29">
        <v>5</v>
      </c>
      <c r="B9" s="30"/>
      <c r="C9" s="30"/>
      <c r="D9" s="30"/>
      <c r="E9" s="30"/>
      <c r="F9" s="33"/>
      <c r="G9" s="34"/>
      <c r="H9" s="33"/>
      <c r="I9" s="34"/>
      <c r="J9" s="32"/>
    </row>
    <row r="10" spans="1:10" ht="18" customHeight="1">
      <c r="A10" s="29">
        <v>6</v>
      </c>
      <c r="B10" s="30"/>
      <c r="C10" s="30"/>
      <c r="D10" s="30"/>
      <c r="E10" s="31"/>
      <c r="F10" s="31"/>
      <c r="G10" s="32"/>
      <c r="H10" s="31"/>
      <c r="I10" s="32"/>
      <c r="J10" s="32"/>
    </row>
    <row r="11" spans="1:10" ht="18" customHeight="1">
      <c r="A11" s="29">
        <v>7</v>
      </c>
      <c r="B11" s="30"/>
      <c r="C11" s="30"/>
      <c r="D11" s="30"/>
      <c r="E11" s="30"/>
      <c r="F11" s="33"/>
      <c r="G11" s="34"/>
      <c r="H11" s="33"/>
      <c r="I11" s="34"/>
      <c r="J11" s="32"/>
    </row>
    <row r="12" spans="1:10" ht="18" customHeight="1">
      <c r="A12" s="29">
        <v>8</v>
      </c>
      <c r="B12" s="30"/>
      <c r="C12" s="30"/>
      <c r="D12" s="30"/>
      <c r="E12" s="31"/>
      <c r="F12" s="31"/>
      <c r="G12" s="32"/>
      <c r="H12" s="31"/>
      <c r="I12" s="32"/>
      <c r="J12" s="32"/>
    </row>
    <row r="13" spans="1:10" ht="18" customHeight="1">
      <c r="A13" s="29">
        <v>9</v>
      </c>
      <c r="B13" s="30"/>
      <c r="C13" s="30"/>
      <c r="D13" s="30"/>
      <c r="E13" s="30"/>
      <c r="F13" s="33"/>
      <c r="G13" s="34"/>
      <c r="H13" s="33"/>
      <c r="I13" s="34"/>
      <c r="J13" s="32"/>
    </row>
    <row r="14" spans="1:10" ht="18" customHeight="1">
      <c r="A14" s="29">
        <v>10</v>
      </c>
      <c r="B14" s="30"/>
      <c r="C14" s="30"/>
      <c r="D14" s="30"/>
      <c r="E14" s="31"/>
      <c r="F14" s="31"/>
      <c r="G14" s="32"/>
      <c r="H14" s="31"/>
      <c r="I14" s="32"/>
      <c r="J14" s="32"/>
    </row>
    <row r="15" spans="1:10" ht="18" customHeight="1">
      <c r="A15" s="29">
        <v>11</v>
      </c>
      <c r="B15" s="30"/>
      <c r="C15" s="30"/>
      <c r="D15" s="30"/>
      <c r="E15" s="30"/>
      <c r="F15" s="33"/>
      <c r="G15" s="34"/>
      <c r="H15" s="33"/>
      <c r="I15" s="34"/>
      <c r="J15" s="32"/>
    </row>
    <row r="16" spans="1:10" ht="18" customHeight="1">
      <c r="A16" s="29">
        <v>12</v>
      </c>
      <c r="B16" s="30"/>
      <c r="C16" s="30"/>
      <c r="D16" s="30"/>
      <c r="E16" s="31"/>
      <c r="F16" s="31"/>
      <c r="G16" s="32"/>
      <c r="H16" s="31"/>
      <c r="I16" s="32"/>
      <c r="J16" s="32"/>
    </row>
    <row r="17" spans="1:10" ht="18" customHeight="1">
      <c r="A17" s="29">
        <v>13</v>
      </c>
      <c r="B17" s="30"/>
      <c r="C17" s="30"/>
      <c r="D17" s="30"/>
      <c r="E17" s="30"/>
      <c r="F17" s="33"/>
      <c r="G17" s="34"/>
      <c r="H17" s="33"/>
      <c r="I17" s="34"/>
      <c r="J17" s="32"/>
    </row>
    <row r="18" spans="1:10" ht="18" customHeight="1">
      <c r="A18" s="29">
        <v>14</v>
      </c>
      <c r="B18" s="30"/>
      <c r="C18" s="30"/>
      <c r="D18" s="30"/>
      <c r="E18" s="31"/>
      <c r="F18" s="31"/>
      <c r="G18" s="32"/>
      <c r="H18" s="31"/>
      <c r="I18" s="32"/>
      <c r="J18" s="32"/>
    </row>
    <row r="19" spans="1:10" ht="18" customHeight="1">
      <c r="A19" s="29">
        <v>15</v>
      </c>
      <c r="B19" s="30"/>
      <c r="C19" s="30"/>
      <c r="D19" s="30"/>
      <c r="E19" s="30"/>
      <c r="F19" s="33"/>
      <c r="G19" s="34"/>
      <c r="H19" s="33"/>
      <c r="I19" s="34"/>
      <c r="J19" s="32"/>
    </row>
    <row r="20" spans="1:10" ht="18" customHeight="1">
      <c r="A20" s="29">
        <v>16</v>
      </c>
      <c r="B20" s="30"/>
      <c r="C20" s="30"/>
      <c r="D20" s="30"/>
      <c r="E20" s="31"/>
      <c r="F20" s="31"/>
      <c r="G20" s="32"/>
      <c r="H20" s="31"/>
      <c r="I20" s="32"/>
      <c r="J20" s="32"/>
    </row>
    <row r="21" spans="1:10" ht="18" customHeight="1">
      <c r="A21" s="29">
        <v>17</v>
      </c>
      <c r="B21" s="30"/>
      <c r="C21" s="30"/>
      <c r="D21" s="30"/>
      <c r="E21" s="30"/>
      <c r="F21" s="33"/>
      <c r="G21" s="34"/>
      <c r="H21" s="33"/>
      <c r="I21" s="34"/>
      <c r="J21" s="32"/>
    </row>
    <row r="22" spans="1:10" ht="18" customHeight="1">
      <c r="A22" s="29">
        <v>18</v>
      </c>
      <c r="B22" s="30"/>
      <c r="C22" s="30"/>
      <c r="D22" s="30"/>
      <c r="E22" s="31"/>
      <c r="F22" s="31"/>
      <c r="G22" s="32"/>
      <c r="H22" s="31"/>
      <c r="I22" s="32"/>
      <c r="J22" s="32"/>
    </row>
    <row r="23" spans="1:10" ht="18" customHeight="1">
      <c r="A23" s="29">
        <v>19</v>
      </c>
      <c r="B23" s="30"/>
      <c r="C23" s="30"/>
      <c r="D23" s="30"/>
      <c r="E23" s="30"/>
      <c r="F23" s="33"/>
      <c r="G23" s="34"/>
      <c r="H23" s="33"/>
      <c r="I23" s="34"/>
      <c r="J23" s="32"/>
    </row>
    <row r="24" spans="1:10" ht="18" customHeight="1">
      <c r="A24" s="29">
        <v>20</v>
      </c>
      <c r="B24" s="30"/>
      <c r="C24" s="30"/>
      <c r="D24" s="30"/>
      <c r="E24" s="31"/>
      <c r="F24" s="31"/>
      <c r="G24" s="32"/>
      <c r="H24" s="31"/>
      <c r="I24" s="32"/>
      <c r="J24" s="32"/>
    </row>
    <row r="25" spans="1:10" ht="18" customHeight="1">
      <c r="A25" s="29">
        <v>21</v>
      </c>
      <c r="B25" s="30"/>
      <c r="C25" s="30"/>
      <c r="D25" s="30"/>
      <c r="E25" s="30"/>
      <c r="F25" s="33"/>
      <c r="G25" s="34"/>
      <c r="H25" s="33"/>
      <c r="I25" s="34"/>
      <c r="J25" s="32"/>
    </row>
    <row r="26" spans="1:10" ht="18" customHeight="1">
      <c r="A26" s="29">
        <v>22</v>
      </c>
      <c r="B26" s="30"/>
      <c r="C26" s="30"/>
      <c r="D26" s="30"/>
      <c r="E26" s="31"/>
      <c r="F26" s="31"/>
      <c r="G26" s="32"/>
      <c r="H26" s="31"/>
      <c r="I26" s="32"/>
      <c r="J26" s="32"/>
    </row>
    <row r="27" spans="1:10" ht="18" customHeight="1">
      <c r="A27" s="29">
        <v>23</v>
      </c>
      <c r="B27" s="30"/>
      <c r="C27" s="30"/>
      <c r="D27" s="30"/>
      <c r="E27" s="30"/>
      <c r="F27" s="33"/>
      <c r="G27" s="34"/>
      <c r="H27" s="33"/>
      <c r="I27" s="34"/>
      <c r="J27" s="32"/>
    </row>
    <row r="28" spans="1:10" ht="18" customHeight="1">
      <c r="A28" s="29">
        <v>24</v>
      </c>
      <c r="B28" s="30"/>
      <c r="C28" s="30"/>
      <c r="D28" s="30"/>
      <c r="E28" s="31"/>
      <c r="F28" s="31"/>
      <c r="G28" s="32"/>
      <c r="H28" s="31"/>
      <c r="I28" s="32"/>
      <c r="J28" s="32"/>
    </row>
    <row r="29" spans="1:10" ht="18" customHeight="1">
      <c r="A29" s="29">
        <v>25</v>
      </c>
      <c r="B29" s="30"/>
      <c r="C29" s="30"/>
      <c r="D29" s="30"/>
      <c r="E29" s="30"/>
      <c r="F29" s="33"/>
      <c r="G29" s="34"/>
      <c r="H29" s="33"/>
      <c r="I29" s="34"/>
      <c r="J29" s="32"/>
    </row>
    <row r="30" spans="1:10" ht="18" customHeight="1">
      <c r="A30" s="29">
        <v>26</v>
      </c>
      <c r="B30" s="30"/>
      <c r="C30" s="30"/>
      <c r="D30" s="30"/>
      <c r="E30" s="31"/>
      <c r="F30" s="31"/>
      <c r="G30" s="32"/>
      <c r="H30" s="31"/>
      <c r="I30" s="32"/>
      <c r="J30" s="32"/>
    </row>
    <row r="31" spans="1:10" ht="18" customHeight="1">
      <c r="A31" s="29">
        <v>27</v>
      </c>
      <c r="B31" s="30"/>
      <c r="C31" s="30"/>
      <c r="D31" s="30"/>
      <c r="E31" s="30"/>
      <c r="F31" s="33"/>
      <c r="G31" s="34"/>
      <c r="H31" s="33"/>
      <c r="I31" s="34"/>
      <c r="J31" s="32"/>
    </row>
    <row r="32" spans="1:10" ht="18" customHeight="1">
      <c r="A32" s="29">
        <v>28</v>
      </c>
      <c r="B32" s="30"/>
      <c r="C32" s="30"/>
      <c r="D32" s="30"/>
      <c r="E32" s="31"/>
      <c r="F32" s="31"/>
      <c r="G32" s="32"/>
      <c r="H32" s="31"/>
      <c r="I32" s="32"/>
      <c r="J32" s="32"/>
    </row>
    <row r="33" spans="1:10" ht="15">
      <c r="A33" s="29">
        <v>29</v>
      </c>
      <c r="B33" s="30"/>
      <c r="C33" s="30"/>
      <c r="D33" s="30"/>
      <c r="E33" s="30"/>
      <c r="F33" s="33"/>
      <c r="G33" s="34"/>
      <c r="H33" s="33"/>
      <c r="I33" s="34"/>
      <c r="J33" s="32"/>
    </row>
    <row r="34" spans="1:10" ht="15">
      <c r="A34" s="29">
        <v>30</v>
      </c>
      <c r="B34" s="30"/>
      <c r="C34" s="30"/>
      <c r="D34" s="30"/>
      <c r="E34" s="31"/>
      <c r="F34" s="31"/>
      <c r="G34" s="32"/>
      <c r="H34" s="31"/>
      <c r="I34" s="32"/>
      <c r="J34" s="32"/>
    </row>
    <row r="35" ht="15">
      <c r="A35" s="4"/>
    </row>
    <row r="36" ht="15">
      <c r="A36" s="4"/>
    </row>
    <row r="37" ht="15">
      <c r="A37" s="4"/>
    </row>
    <row r="38" ht="15">
      <c r="A38" s="4"/>
    </row>
    <row r="39" ht="15">
      <c r="A39" s="4"/>
    </row>
    <row r="40" ht="15">
      <c r="A40" s="4"/>
    </row>
    <row r="41" ht="15">
      <c r="A41" s="4"/>
    </row>
    <row r="42" ht="15">
      <c r="A42" s="4"/>
    </row>
    <row r="43" ht="15">
      <c r="A43" s="4"/>
    </row>
    <row r="44" ht="15">
      <c r="A44" s="4"/>
    </row>
  </sheetData>
  <sheetProtection password="CC70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G. Leib</dc:creator>
  <cp:keywords/>
  <dc:description/>
  <cp:lastModifiedBy>Brian G. Leib</cp:lastModifiedBy>
  <cp:lastPrinted>1999-05-28T18:31:18Z</cp:lastPrinted>
  <dcterms:created xsi:type="dcterms:W3CDTF">1999-03-17T19:57:42Z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